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0" windowWidth="30180" windowHeight="14900" tabRatio="694" activeTab="1"/>
  </bookViews>
  <sheets>
    <sheet name="Summary" sheetId="1" r:id="rId1"/>
    <sheet name="Beh na 8880m" sheetId="2" r:id="rId2"/>
    <sheet name="Beh na 2220m" sheetId="3" r:id="rId3"/>
    <sheet name="Beh na 1110m" sheetId="4" r:id="rId4"/>
    <sheet name="Beh na 400m" sheetId="5" r:id="rId5"/>
    <sheet name="Beh na 100m" sheetId="6" r:id="rId6"/>
  </sheets>
  <definedNames>
    <definedName name="_xlnm._FilterDatabase" localSheetId="5" hidden="1">'Beh na 100m'!$C$6:$R$21</definedName>
    <definedName name="_xlnm._FilterDatabase" localSheetId="3" hidden="1">'Beh na 1110m'!$C$6:$S$27</definedName>
    <definedName name="_xlnm._FilterDatabase" localSheetId="2" hidden="1">'Beh na 2220m'!$C$6:$O$6</definedName>
    <definedName name="_xlnm._FilterDatabase" localSheetId="4" hidden="1">'Beh na 400m'!$C$6:$S$25</definedName>
    <definedName name="_xlnm._FilterDatabase" localSheetId="1" hidden="1">'Beh na 8880m'!$E$6:$AR$137</definedName>
  </definedNames>
  <calcPr fullCalcOnLoad="1"/>
</workbook>
</file>

<file path=xl/comments1.xml><?xml version="1.0" encoding="utf-8"?>
<comments xmlns="http://schemas.openxmlformats.org/spreadsheetml/2006/main">
  <authors>
    <author>Macka</author>
  </authors>
  <commentList>
    <comment ref="H22" authorId="0">
      <text>
        <r>
          <rPr>
            <b/>
            <sz val="9"/>
            <rFont val="Tahoma"/>
            <family val="2"/>
          </rPr>
          <t>Liposky:</t>
        </r>
        <r>
          <rPr>
            <sz val="9"/>
            <rFont val="Tahoma"/>
            <family val="2"/>
          </rPr>
          <t xml:space="preserve">
Pocet bezcov v danej kategorii. 
Dobehli (mam cas) + nedobehli (nemam cas)
</t>
        </r>
      </text>
    </comment>
  </commentList>
</comments>
</file>

<file path=xl/comments2.xml><?xml version="1.0" encoding="utf-8"?>
<comments xmlns="http://schemas.openxmlformats.org/spreadsheetml/2006/main">
  <authors>
    <author>LIPOVSKYJozefOSK</author>
  </authors>
  <commentList>
    <comment ref="M5" authorId="0">
      <text>
        <r>
          <rPr>
            <b/>
            <sz val="9"/>
            <rFont val="Tahoma"/>
            <family val="2"/>
          </rPr>
          <t>LIPOVSKYJozefOSK:</t>
        </r>
        <r>
          <rPr>
            <sz val="9"/>
            <rFont val="Tahoma"/>
            <family val="2"/>
          </rPr>
          <t xml:space="preserve">
Toto menim podla toho, co vyfiltrujem. 
Napr:
* celkove poradie na danej trati
* celkove poradie na danej trati muz vs. zeny
* celkove poradie na danej trati pre jednotlive kategorie 
* celkove poradie na danej trati pre jednotlive kategorie  muz. vs. zena
* celkove poradie na danej trati len obcania obce gan
* etc.
</t>
        </r>
      </text>
    </comment>
  </commentList>
</comments>
</file>

<file path=xl/sharedStrings.xml><?xml version="1.0" encoding="utf-8"?>
<sst xmlns="http://schemas.openxmlformats.org/spreadsheetml/2006/main" count="1408" uniqueCount="420">
  <si>
    <t>Ž1 - Žiačky 2006 - 2007</t>
  </si>
  <si>
    <t>Ž2 - Žiaci 2006 - 2007</t>
  </si>
  <si>
    <t>Ž3 - Žiačky 2004 - 2005</t>
  </si>
  <si>
    <t>Ž4 - Žiaci 2004 - 2005</t>
  </si>
  <si>
    <t>Back</t>
  </si>
  <si>
    <t>Ž5 - Žiačky 2001 - 2003</t>
  </si>
  <si>
    <t>Ž6 - Žiaci 2001 - 2003</t>
  </si>
  <si>
    <t>Strata na vitaza</t>
  </si>
  <si>
    <t>Ž7 - Žiačky 1999 - 2000</t>
  </si>
  <si>
    <t>Ž8 - Žiaci 1999 - 2000</t>
  </si>
  <si>
    <t>Kategória</t>
  </si>
  <si>
    <t>Dĺžka trate [m]</t>
  </si>
  <si>
    <t xml:space="preserve">D1 - Dorastenky 1997-98  </t>
  </si>
  <si>
    <t xml:space="preserve">D2 - Dorastenci 1997-98  </t>
  </si>
  <si>
    <r>
      <rPr>
        <b/>
        <sz val="22"/>
        <color indexed="8"/>
        <rFont val="Calibri"/>
        <family val="2"/>
      </rPr>
      <t>Beh Gáňom</t>
    </r>
    <r>
      <rPr>
        <b/>
        <sz val="18"/>
        <color indexed="8"/>
        <rFont val="Calibri"/>
        <family val="2"/>
      </rPr>
      <t xml:space="preserve">
Prezentácia a registrácia 
2. ročník, Gáň, 17.05.2014</t>
    </r>
  </si>
  <si>
    <t xml:space="preserve">A - Muži do 39 rokov 1975-96  </t>
  </si>
  <si>
    <t xml:space="preserve">B - Muži od 40 do 49 rokov 1965-74  </t>
  </si>
  <si>
    <t xml:space="preserve">C - Muži od 50 do 59 rokov 1955-64  </t>
  </si>
  <si>
    <t xml:space="preserve">D - Muži nad 60 rokov – 1954 a starší  </t>
  </si>
  <si>
    <t xml:space="preserve">F - Ženy do 35 rokov 1980-96  </t>
  </si>
  <si>
    <t xml:space="preserve">G - Ženy od 35 do 49 rokov 1965-79  </t>
  </si>
  <si>
    <t xml:space="preserve">H - Ženy nad 50 rokov 1964 a staršie  </t>
  </si>
  <si>
    <t>Muž</t>
  </si>
  <si>
    <t>Žena</t>
  </si>
  <si>
    <t>Klub/Oddiel</t>
  </si>
  <si>
    <t>Štát</t>
  </si>
  <si>
    <t>SVK</t>
  </si>
  <si>
    <t>Áno</t>
  </si>
  <si>
    <t>Nie</t>
  </si>
  <si>
    <t>Poradové čislo registrácie</t>
  </si>
  <si>
    <t>Poradie</t>
  </si>
  <si>
    <t>Vysledna listina pre…</t>
  </si>
  <si>
    <t>400 metrov
ročníky: 2004 - 2007</t>
  </si>
  <si>
    <t>1110 metrov
ročníky: 1999 - 2003</t>
  </si>
  <si>
    <t>8880 metrov
ročníky:  1900 - 1996</t>
  </si>
  <si>
    <t>2220 metrov
ročníky: 1997 a 1998</t>
  </si>
  <si>
    <t>100 metrov
ročníky: 2008 -  2014</t>
  </si>
  <si>
    <t>A - Muži do 39 rokov 1975-96</t>
  </si>
  <si>
    <t>B - Muži od 40 do 49 rokov 1965-74</t>
  </si>
  <si>
    <t>C - Muži od 50 do 59 rokov 1955-64</t>
  </si>
  <si>
    <t>D - Muži nad 60 rokov – 1954 a starší</t>
  </si>
  <si>
    <t>D2 - Dorastenci 1997-98</t>
  </si>
  <si>
    <t>D1 - Dorastenky 1997-98</t>
  </si>
  <si>
    <t>HU</t>
  </si>
  <si>
    <t xml:space="preserve">PV - Predškolský vek  </t>
  </si>
  <si>
    <t>BH - Beh zdravia (bez vekoveho obmedzenia)</t>
  </si>
  <si>
    <t>Oddiel</t>
  </si>
  <si>
    <t>Pohlavie</t>
  </si>
  <si>
    <t>Rok narodenia</t>
  </si>
  <si>
    <t>Kategória behu</t>
  </si>
  <si>
    <t>Lenka Takacova</t>
  </si>
  <si>
    <t>Viktor Grell</t>
  </si>
  <si>
    <t>Lucia Hindakova</t>
  </si>
  <si>
    <t>miroslav hindak</t>
  </si>
  <si>
    <t>Lucia Holicova</t>
  </si>
  <si>
    <t>Myava</t>
  </si>
  <si>
    <t>Richard Varga</t>
  </si>
  <si>
    <t>Michal Marhofer</t>
  </si>
  <si>
    <t>Stefan Voras</t>
  </si>
  <si>
    <t>Veronika Horvathova</t>
  </si>
  <si>
    <t>Lukas Geleta</t>
  </si>
  <si>
    <t>Ryan Szarka</t>
  </si>
  <si>
    <t>Lucia Lakatošová</t>
  </si>
  <si>
    <t>Patrik Ondrušek</t>
  </si>
  <si>
    <t>Richard Šipkovský</t>
  </si>
  <si>
    <t>Tomáš Lupták</t>
  </si>
  <si>
    <t>Lucia Luptáková</t>
  </si>
  <si>
    <t>Veronika Koláriková</t>
  </si>
  <si>
    <t>Roman Bánczi</t>
  </si>
  <si>
    <t>Filip Linek</t>
  </si>
  <si>
    <t>Samuel Kivaroth</t>
  </si>
  <si>
    <t>gym ga</t>
  </si>
  <si>
    <t>Manuel Voros</t>
  </si>
  <si>
    <t>Gan</t>
  </si>
  <si>
    <t>Adrian Takac</t>
  </si>
  <si>
    <t>Andrej Kiliany</t>
  </si>
  <si>
    <t>Viktoria Zahorska</t>
  </si>
  <si>
    <t>AC Nove Zamkz</t>
  </si>
  <si>
    <t>Samuel Ujlacky</t>
  </si>
  <si>
    <t>Kevin Veres</t>
  </si>
  <si>
    <t>Marek Geleta</t>
  </si>
  <si>
    <t>Filip Bartek</t>
  </si>
  <si>
    <t>Ladislav Sárkány</t>
  </si>
  <si>
    <t>Lukáš Herák</t>
  </si>
  <si>
    <t>Tomáš Kanko</t>
  </si>
  <si>
    <t>Nancy Grellová</t>
  </si>
  <si>
    <t>Andrea Hrdlicová</t>
  </si>
  <si>
    <t>Jaroslav Filipčík</t>
  </si>
  <si>
    <t>Kristián Danišovič</t>
  </si>
  <si>
    <t>Marcel Róža</t>
  </si>
  <si>
    <t>Nicolas Voros</t>
  </si>
  <si>
    <t>Denis Gál</t>
  </si>
  <si>
    <t>Denis Marhofer</t>
  </si>
  <si>
    <t>Predškolský vek</t>
  </si>
  <si>
    <t>Veronika Kilianyova</t>
  </si>
  <si>
    <t>Natálka Novotná</t>
  </si>
  <si>
    <t>Tamarka Cholújová</t>
  </si>
  <si>
    <t>Terezka Novotná</t>
  </si>
  <si>
    <t>Natália Tvrdá</t>
  </si>
  <si>
    <t>Viktor Bene</t>
  </si>
  <si>
    <t>Predškolský</t>
  </si>
  <si>
    <t>Branislav Butko</t>
  </si>
  <si>
    <t>Galanta</t>
  </si>
  <si>
    <t>Veronika Geletova</t>
  </si>
  <si>
    <t>Evička Kuklová</t>
  </si>
  <si>
    <t>Hanka Kuklová</t>
  </si>
  <si>
    <t>Leuška Hrotková</t>
  </si>
  <si>
    <t>Alex Bene</t>
  </si>
  <si>
    <t>Alžbeta Horváthová</t>
  </si>
  <si>
    <t>Martin Grell</t>
  </si>
  <si>
    <t>Dominika Jóbová</t>
  </si>
  <si>
    <t>Ivan Plevza</t>
  </si>
  <si>
    <t>Andrea Hatasova</t>
  </si>
  <si>
    <t>G - Ženy od 35 do 49 rokov   &lt;1965 - 79&gt;</t>
  </si>
  <si>
    <t>Anton Kukla</t>
  </si>
  <si>
    <t>Pavel Selecky</t>
  </si>
  <si>
    <t>Milan Cajkovic</t>
  </si>
  <si>
    <t>Trnava</t>
  </si>
  <si>
    <t>Peter Ormandik</t>
  </si>
  <si>
    <t>Michael Lancz</t>
  </si>
  <si>
    <t>OZ Mládež Gáň</t>
  </si>
  <si>
    <t>Vladimir Krazalkovic</t>
  </si>
  <si>
    <t>klub dochodcov Soporna</t>
  </si>
  <si>
    <t>Peter Hrban</t>
  </si>
  <si>
    <t>Ambroz Pavlik</t>
  </si>
  <si>
    <t>Ervin Dovina</t>
  </si>
  <si>
    <t>Martin Tibensky</t>
  </si>
  <si>
    <t>OZ mladez gan</t>
  </si>
  <si>
    <t>Ján Hudec</t>
  </si>
  <si>
    <t>Matej Ambruš</t>
  </si>
  <si>
    <t>Maroš Holub</t>
  </si>
  <si>
    <t>Vendelín Krištofiak</t>
  </si>
  <si>
    <t>Barbora Jankovičová</t>
  </si>
  <si>
    <t>Lucia Míková</t>
  </si>
  <si>
    <t>F - Ženy do 35 rokov   &lt;1980 - 96&gt;</t>
  </si>
  <si>
    <t>Miško Choluj</t>
  </si>
  <si>
    <t>Dominik Lancz</t>
  </si>
  <si>
    <t>Peter Slezák</t>
  </si>
  <si>
    <t>Ľubomír Lakatoš</t>
  </si>
  <si>
    <t>Vinohradské strely</t>
  </si>
  <si>
    <t>Tatiana Lakatošová</t>
  </si>
  <si>
    <t>Miroslav Jura</t>
  </si>
  <si>
    <t>Levice</t>
  </si>
  <si>
    <t>Ľubomír Kováč</t>
  </si>
  <si>
    <t>Katarína Mancová</t>
  </si>
  <si>
    <t>Petra Palkovičová</t>
  </si>
  <si>
    <t>Peter Meszaros</t>
  </si>
  <si>
    <t>V pohybe</t>
  </si>
  <si>
    <t>Tomáš Sándor</t>
  </si>
  <si>
    <t>Ľuboš Radimák</t>
  </si>
  <si>
    <t>Jana Styková</t>
  </si>
  <si>
    <t>Marko Takáč</t>
  </si>
  <si>
    <t>Lenka Hudeková</t>
  </si>
  <si>
    <t>ROHLIK GA</t>
  </si>
  <si>
    <t>František Jankovič</t>
  </si>
  <si>
    <t>Šachový klub Gáň</t>
  </si>
  <si>
    <t>Jarolím Kozmer</t>
  </si>
  <si>
    <t>Obec Gáň</t>
  </si>
  <si>
    <t>Samuel Scipa</t>
  </si>
  <si>
    <t>TJ slovan duslo sala</t>
  </si>
  <si>
    <t>Matus Kompas</t>
  </si>
  <si>
    <t>Rudolf Vecerka</t>
  </si>
  <si>
    <t>Zlatka Balazova</t>
  </si>
  <si>
    <t>krb partizanake</t>
  </si>
  <si>
    <t>Milan Samec</t>
  </si>
  <si>
    <t>H - Ženy nad 50 rokov  &lt;1964 a staršie&gt;</t>
  </si>
  <si>
    <t>Kamilka Ondrušeková</t>
  </si>
  <si>
    <t>Lenka Andová</t>
  </si>
  <si>
    <t>Alžbeta Mrvová</t>
  </si>
  <si>
    <t>Ivan Mrva</t>
  </si>
  <si>
    <t>Ján Klimek</t>
  </si>
  <si>
    <t>Jozef Kotlár</t>
  </si>
  <si>
    <t>Milan Nižnan</t>
  </si>
  <si>
    <t>František Nagy</t>
  </si>
  <si>
    <t>Eugen Dubec</t>
  </si>
  <si>
    <t>Patrik koci</t>
  </si>
  <si>
    <t>Robert Baláži</t>
  </si>
  <si>
    <t>Nitra Kettlebell</t>
  </si>
  <si>
    <t>Miroslav Psota</t>
  </si>
  <si>
    <t>Michal Duchovic</t>
  </si>
  <si>
    <t>kettlebell nitra</t>
  </si>
  <si>
    <t>Marta Kočiová</t>
  </si>
  <si>
    <t>Andrea valábiková</t>
  </si>
  <si>
    <t>Emília Badinská</t>
  </si>
  <si>
    <t>Juraj Kralik</t>
  </si>
  <si>
    <t>Zdenko Šabík</t>
  </si>
  <si>
    <t>Ladislav Urbanovič</t>
  </si>
  <si>
    <t>Stanislav Sevcik</t>
  </si>
  <si>
    <t>Daniel Krivosudský</t>
  </si>
  <si>
    <t>Sereď</t>
  </si>
  <si>
    <t>Anton Tibensky</t>
  </si>
  <si>
    <t>Mário Ondriaš</t>
  </si>
  <si>
    <t>Marek Horský</t>
  </si>
  <si>
    <t>Dolná Streda</t>
  </si>
  <si>
    <t>Marek Hladík</t>
  </si>
  <si>
    <t>PROefekt</t>
  </si>
  <si>
    <t>Branislav Tibensky</t>
  </si>
  <si>
    <t>Peter Cambal</t>
  </si>
  <si>
    <t>Peter Urbanovič</t>
  </si>
  <si>
    <t>Miroslav Chamko</t>
  </si>
  <si>
    <t>Cyril Bohunicky</t>
  </si>
  <si>
    <t>bk Malzenice</t>
  </si>
  <si>
    <t>Jaroslav Baťo</t>
  </si>
  <si>
    <t>Peter Slovinec</t>
  </si>
  <si>
    <t>My vieme prečo</t>
  </si>
  <si>
    <t>Peter Nagy</t>
  </si>
  <si>
    <t>Veronika Heringh</t>
  </si>
  <si>
    <t>Žitný Ostrov</t>
  </si>
  <si>
    <t>Viktor Drizga</t>
  </si>
  <si>
    <t>Lajos Ritter</t>
  </si>
  <si>
    <t>Péter Hodossy</t>
  </si>
  <si>
    <t>Peter Krajčovič</t>
  </si>
  <si>
    <t>run for fun</t>
  </si>
  <si>
    <t>Vladimír Petrovič</t>
  </si>
  <si>
    <t>Trstín</t>
  </si>
  <si>
    <t>Karol Petocz</t>
  </si>
  <si>
    <t>Emil Holický</t>
  </si>
  <si>
    <t>Ronald Kontár</t>
  </si>
  <si>
    <t>Marathon Club Žitný Ostrov</t>
  </si>
  <si>
    <t>Pavol Tokár</t>
  </si>
  <si>
    <t>šušky-hrušky</t>
  </si>
  <si>
    <t>Ján Palov</t>
  </si>
  <si>
    <t>Senec</t>
  </si>
  <si>
    <t>Jozef Rendek</t>
  </si>
  <si>
    <t>TJ- Dolná Krupá</t>
  </si>
  <si>
    <t>Ján Botcher</t>
  </si>
  <si>
    <t>Pavol Erdziak</t>
  </si>
  <si>
    <t>Tasr Bratislava</t>
  </si>
  <si>
    <t>Janette Šimková</t>
  </si>
  <si>
    <t>Považský cukor Trenčianska Teplá</t>
  </si>
  <si>
    <t>Lukáš Babic</t>
  </si>
  <si>
    <t>miroslav Miškovič</t>
  </si>
  <si>
    <t>Zdena Brezinová</t>
  </si>
  <si>
    <t>Run For Fun  Lozorno</t>
  </si>
  <si>
    <t>Štefan Szávasz</t>
  </si>
  <si>
    <t>SAMSUNG</t>
  </si>
  <si>
    <t>Peter Zathurecky</t>
  </si>
  <si>
    <t>Mária Mrvová</t>
  </si>
  <si>
    <t>Štefan Novák</t>
  </si>
  <si>
    <t>Alena Nedomová</t>
  </si>
  <si>
    <t>Sládkovičovo</t>
  </si>
  <si>
    <t>Dušan Tomič</t>
  </si>
  <si>
    <t>GALANTA</t>
  </si>
  <si>
    <t>Vladimir Mrva</t>
  </si>
  <si>
    <t>Štefan Hupko</t>
  </si>
  <si>
    <t>ETI ELB</t>
  </si>
  <si>
    <t>Eduard Volek</t>
  </si>
  <si>
    <t>Cyklocentrum plus Trnava</t>
  </si>
  <si>
    <t>Darina Vuongová</t>
  </si>
  <si>
    <t>Vuong Team žarnovica</t>
  </si>
  <si>
    <t>Peter Bernáth</t>
  </si>
  <si>
    <t>Svätoslav Monsberger</t>
  </si>
  <si>
    <t>Marián Almáši</t>
  </si>
  <si>
    <t>BEHAME .sk</t>
  </si>
  <si>
    <t>Jakub Kriška</t>
  </si>
  <si>
    <t>Ľuboš Ferenc</t>
  </si>
  <si>
    <t>Fešák team Trnava</t>
  </si>
  <si>
    <t>Zsuzsa Chmelovics</t>
  </si>
  <si>
    <t>Sprint</t>
  </si>
  <si>
    <t>Kristína Kissová</t>
  </si>
  <si>
    <t>bcp</t>
  </si>
  <si>
    <t>Miroslav Plešivka</t>
  </si>
  <si>
    <t>Sándor Horváth</t>
  </si>
  <si>
    <t>Aniko Herendi</t>
  </si>
  <si>
    <t>Filip Kubiš</t>
  </si>
  <si>
    <t>BCP</t>
  </si>
  <si>
    <t>Valéria Balogh</t>
  </si>
  <si>
    <t>János Lamatsch</t>
  </si>
  <si>
    <t>sPRINT</t>
  </si>
  <si>
    <t>Iveta Ovečková</t>
  </si>
  <si>
    <t>RedBull Fau Team</t>
  </si>
  <si>
    <t>Pavol Ovečka</t>
  </si>
  <si>
    <t>Red Bull Feu TEAM</t>
  </si>
  <si>
    <t>Peter Kusý</t>
  </si>
  <si>
    <t>Rudolf Petrikovič</t>
  </si>
  <si>
    <t>Hrušovany</t>
  </si>
  <si>
    <t>Michal Polačik</t>
  </si>
  <si>
    <t>Miroslav Peško</t>
  </si>
  <si>
    <t>eD RUN Team</t>
  </si>
  <si>
    <t>Marián Šinkovič</t>
  </si>
  <si>
    <t>Ján Michalík</t>
  </si>
  <si>
    <t>Miroslav Černý</t>
  </si>
  <si>
    <t>Ak Bojničky</t>
  </si>
  <si>
    <t>Topoľčany</t>
  </si>
  <si>
    <t>Výsledná listina  chlapci</t>
  </si>
  <si>
    <t>Výsledná listina dievčatá</t>
  </si>
  <si>
    <t>Výsledná listina bez rozdielu pohlavia</t>
  </si>
  <si>
    <t>Priradené štartovné čislo</t>
  </si>
  <si>
    <t>Peter Bartek</t>
  </si>
  <si>
    <t>DNS</t>
  </si>
  <si>
    <t>Peter Horňáček</t>
  </si>
  <si>
    <t>Jozef Lelkes</t>
  </si>
  <si>
    <t>Jana Ferenczyová</t>
  </si>
  <si>
    <t>Miroslava Pizurová</t>
  </si>
  <si>
    <t>Helena Barančíková</t>
  </si>
  <si>
    <t>Elena Hindakova</t>
  </si>
  <si>
    <t>Maria Hindakova</t>
  </si>
  <si>
    <t>Rudolf Gabris</t>
  </si>
  <si>
    <t>Miroslav Bartoš</t>
  </si>
  <si>
    <t>Adam Kianička</t>
  </si>
  <si>
    <t>Lucia Kovácsová</t>
  </si>
  <si>
    <t>Róbert Lancz</t>
  </si>
  <si>
    <t>Mládež Gáň</t>
  </si>
  <si>
    <t>Jozef Butko</t>
  </si>
  <si>
    <t>Marian Geleta</t>
  </si>
  <si>
    <t>Beata Geletova</t>
  </si>
  <si>
    <t>Michal Blaho</t>
  </si>
  <si>
    <t>Monika Zuberecová</t>
  </si>
  <si>
    <t>Filip Hamrák</t>
  </si>
  <si>
    <t>Evka Ondrušeková</t>
  </si>
  <si>
    <t>Réka Barcziová</t>
  </si>
  <si>
    <t>Viktória Barcziová</t>
  </si>
  <si>
    <t>Stefan Javorka</t>
  </si>
  <si>
    <t>Szilárd Barczi</t>
  </si>
  <si>
    <t>Ladislav Rezňák</t>
  </si>
  <si>
    <t>Veronika Jankovičová</t>
  </si>
  <si>
    <t>Veronika Andova</t>
  </si>
  <si>
    <t>Email na bežca</t>
  </si>
  <si>
    <t>1.miesto</t>
  </si>
  <si>
    <t>2.miesto</t>
  </si>
  <si>
    <t>3.miesto</t>
  </si>
  <si>
    <t>Občan Gáňu
Áno/Nie</t>
  </si>
  <si>
    <t>Erika Báncziová</t>
  </si>
  <si>
    <t>Dĺžka trate: 400 metrov</t>
  </si>
  <si>
    <t>Dĺžka trate: 100 metrov</t>
  </si>
  <si>
    <t>neobsadené</t>
  </si>
  <si>
    <t>Absolútne poradie</t>
  </si>
  <si>
    <t>Miroslav Hindak</t>
  </si>
  <si>
    <t>Hanza Galanta</t>
  </si>
  <si>
    <t>Poradie
Ž1 - Žiačky 2006 - 2007</t>
  </si>
  <si>
    <t>Poradie
Ž2 - Žiaci 2006 - 2007</t>
  </si>
  <si>
    <t>Poradie
Ž3 - Žiačky 2004 - 2005</t>
  </si>
  <si>
    <t>Poradie
Ž4 - Žiaci 2004 - 2005</t>
  </si>
  <si>
    <t>82. Štefan Voras</t>
  </si>
  <si>
    <t>10. Lucia Hindakova</t>
  </si>
  <si>
    <t>183. Tomáš Lupták</t>
  </si>
  <si>
    <t>172. Patrik Ondrušek</t>
  </si>
  <si>
    <t>184. Lucia Luptáková</t>
  </si>
  <si>
    <t>98. Lucia Lakatošová</t>
  </si>
  <si>
    <t>56. Natália Tvrdá</t>
  </si>
  <si>
    <t>51. Natália Novortná</t>
  </si>
  <si>
    <t>84. Alžbeta Horváthová</t>
  </si>
  <si>
    <t>12. Lucia Holicova</t>
  </si>
  <si>
    <t>2. Lenka Takacova</t>
  </si>
  <si>
    <t>15. Richard Varga</t>
  </si>
  <si>
    <t>85. Lukas Geleta</t>
  </si>
  <si>
    <t>20. Michal Marhofer</t>
  </si>
  <si>
    <t>Výsledny čas
[ss.0]</t>
  </si>
  <si>
    <t>Počet registrovaných bežcov</t>
  </si>
  <si>
    <t>Spolu</t>
  </si>
  <si>
    <t>Výsledny cas
[mm:ss]</t>
  </si>
  <si>
    <t>17. Viktoria Zahorska</t>
  </si>
  <si>
    <t>182. Andrea Hrdlicová</t>
  </si>
  <si>
    <t>181. Nancy Grellová</t>
  </si>
  <si>
    <t>96. Filip Bartek</t>
  </si>
  <si>
    <t>Miloš Šipkovský</t>
  </si>
  <si>
    <t>178. Miloš Šipkovský</t>
  </si>
  <si>
    <t>81. Kevin Veres</t>
  </si>
  <si>
    <t>5. Samuel Kivaroth</t>
  </si>
  <si>
    <t>187. Jaroslav Filipčík</t>
  </si>
  <si>
    <t>188. Kristián Danišovič</t>
  </si>
  <si>
    <t>Dĺžka trate: 1110 metrov</t>
  </si>
  <si>
    <t>Poradie
Ž5 - Žiačky 2001 - 2003</t>
  </si>
  <si>
    <t>Poradie
Ž6 - Žiaci 2001 - 2003</t>
  </si>
  <si>
    <t>Poradie
Ž7 - Žiačky 1999 - 2000</t>
  </si>
  <si>
    <t>Poradie
Ž8 - Žiaci 1999 - 2000</t>
  </si>
  <si>
    <t>nemeralo sa</t>
  </si>
  <si>
    <t>Poradie
D1 - Dorastenky 1997-98</t>
  </si>
  <si>
    <t>Poradie
D2 - Dorastenci 1997-98</t>
  </si>
  <si>
    <t>BH - Beh zdravia</t>
  </si>
  <si>
    <t>Mena a priezvisko</t>
  </si>
  <si>
    <t>185. Dominika Jóbová</t>
  </si>
  <si>
    <t>Nikola Sturdikova</t>
  </si>
  <si>
    <t>29. Nikola Sturdikova</t>
  </si>
  <si>
    <t>9. Martin Grell</t>
  </si>
  <si>
    <t>Klub dochodcov Trnava</t>
  </si>
  <si>
    <t>SK Nebojsa</t>
  </si>
  <si>
    <t>Poradie
Kategória A</t>
  </si>
  <si>
    <t>Poradie
Kategória B</t>
  </si>
  <si>
    <t>Strata na vitaza
[mm:ss]</t>
  </si>
  <si>
    <t>Strata na víťaza
[mm:ss]</t>
  </si>
  <si>
    <t>Poradie
Kategória C</t>
  </si>
  <si>
    <t>Poradie
Kategória D</t>
  </si>
  <si>
    <t>Poradie
Kategória F</t>
  </si>
  <si>
    <t>Poradie
Kategória G</t>
  </si>
  <si>
    <t>Poradie
Kategória H</t>
  </si>
  <si>
    <t>Výsledny čas
[hh:mm:ss]</t>
  </si>
  <si>
    <t>Dĺžka trate: 2220 metrov</t>
  </si>
  <si>
    <t>Dĺžka trate: 8880 metrov</t>
  </si>
  <si>
    <t xml:space="preserve">Absolútne poradie Gáňanov
</t>
  </si>
  <si>
    <t xml:space="preserve">Absolútne poradie Gáňanov Muž
</t>
  </si>
  <si>
    <t xml:space="preserve">Absolútne poradie Gáňanov  Žena
</t>
  </si>
  <si>
    <t>Vierka Tibenska</t>
  </si>
  <si>
    <t>124. Marek Hladík</t>
  </si>
  <si>
    <t>250. Péter Hodossy</t>
  </si>
  <si>
    <t>131. Pavol Tokár</t>
  </si>
  <si>
    <t>240. Ľuboš Ferenc</t>
  </si>
  <si>
    <t>231. Marián Almáši</t>
  </si>
  <si>
    <t>40. Peter Horňáček</t>
  </si>
  <si>
    <t>125. Peter Urbanovič</t>
  </si>
  <si>
    <t>197. Jozef Kotlár</t>
  </si>
  <si>
    <t>153. Ján Michalík</t>
  </si>
  <si>
    <t>109. Milan Samec</t>
  </si>
  <si>
    <t>121. Ladislav Urbanovič</t>
  </si>
  <si>
    <t>122. Jozef Lelkes</t>
  </si>
  <si>
    <t>93. Jana Styková</t>
  </si>
  <si>
    <t>241. Veronika Heringh</t>
  </si>
  <si>
    <t>180. Lenka Andová</t>
  </si>
  <si>
    <t>246. Jana Ferenczyová</t>
  </si>
  <si>
    <t>64. Tatiana Lakatošová</t>
  </si>
  <si>
    <t>147. Darina Vuongová</t>
  </si>
  <si>
    <t>234. Aniko Herendi</t>
  </si>
  <si>
    <t>257. Alena Nedomová</t>
  </si>
  <si>
    <t>254. Helena Barančíková</t>
  </si>
  <si>
    <t>Spracovanie údajov + vyhodnotenie: Jozef Lipovský</t>
  </si>
  <si>
    <t>Strata na víťaza
[ss.0]</t>
  </si>
  <si>
    <t>Výsledny čas
[mm:ss.SS]</t>
  </si>
  <si>
    <t>Strata na víťaza
[mm:ss.SS]</t>
  </si>
  <si>
    <t>Strata na víťaza
[hh:mm:ss]</t>
  </si>
  <si>
    <t>Merenie času + záznam údajov: Čaba Šemetka</t>
  </si>
</sst>
</file>

<file path=xl/styles.xml><?xml version="1.0" encoding="utf-8"?>
<styleSheet xmlns="http://schemas.openxmlformats.org/spreadsheetml/2006/main">
  <numFmts count="3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Sk&quot;;\-#,##0\ &quot;Sk&quot;"/>
    <numFmt numFmtId="171" formatCode="#,##0\ &quot;Sk&quot;;[Red]\-#,##0\ &quot;Sk&quot;"/>
    <numFmt numFmtId="172" formatCode="#,##0.00\ &quot;Sk&quot;;\-#,##0.00\ &quot;Sk&quot;"/>
    <numFmt numFmtId="173" formatCode="#,##0.00\ &quot;Sk&quot;;[Red]\-#,##0.00\ &quot;Sk&quot;"/>
    <numFmt numFmtId="174" formatCode="_-* #,##0\ &quot;Sk&quot;_-;\-* #,##0\ &quot;Sk&quot;_-;_-* &quot;-&quot;\ &quot;Sk&quot;_-;_-@_-"/>
    <numFmt numFmtId="175" formatCode="_-* #,##0\ _S_k_-;\-* #,##0\ _S_k_-;_-* &quot;-&quot;\ _S_k_-;_-@_-"/>
    <numFmt numFmtId="176" formatCode="_-* #,##0.00\ &quot;Sk&quot;_-;\-* #,##0.00\ &quot;Sk&quot;_-;_-* &quot;-&quot;??\ &quot;Sk&quot;_-;_-@_-"/>
    <numFmt numFmtId="177" formatCode="_-* #,##0.00\ _S_k_-;\-* #,##0.00\ _S_k_-;_-* &quot;-&quot;??\ _S_k_-;_-@_-"/>
    <numFmt numFmtId="178" formatCode="[h]:mm:ss;@"/>
    <numFmt numFmtId="179" formatCode="h:mm;@"/>
    <numFmt numFmtId="180" formatCode="d/m/yy\ h:mm;@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[$€-2]\ #\ ##,000_);[Red]\([$€-2]\ #\ ##,000\)"/>
    <numFmt numFmtId="185" formatCode="[$-409]h:mm:ss\ AM/PM"/>
    <numFmt numFmtId="186" formatCode="ss;@"/>
    <numFmt numFmtId="187" formatCode="mm:ss;@"/>
    <numFmt numFmtId="188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39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u val="single"/>
      <sz val="14"/>
      <color indexed="39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sz val="10"/>
      <color rgb="FF000000"/>
      <name val="Arial"/>
      <family val="2"/>
    </font>
    <font>
      <b/>
      <u val="single"/>
      <sz val="14"/>
      <color theme="1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3" fillId="0" borderId="0" xfId="53" applyFill="1" applyBorder="1" applyAlignment="1">
      <alignment vertical="center"/>
    </xf>
    <xf numFmtId="0" fontId="52" fillId="0" borderId="0" xfId="53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5" fillId="36" borderId="0" xfId="5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57" applyFill="1" applyBorder="1" applyAlignment="1">
      <alignment horizontal="center" vertical="center"/>
      <protection/>
    </xf>
    <xf numFmtId="0" fontId="43" fillId="0" borderId="0" xfId="53" applyFill="1" applyBorder="1" applyAlignment="1">
      <alignment horizontal="center" vertical="center"/>
    </xf>
    <xf numFmtId="0" fontId="0" fillId="0" borderId="10" xfId="57" applyFill="1" applyBorder="1" applyAlignment="1">
      <alignment horizontal="center"/>
      <protection/>
    </xf>
    <xf numFmtId="2" fontId="0" fillId="0" borderId="10" xfId="0" applyNumberForma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1" fontId="0" fillId="0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188" fontId="0" fillId="0" borderId="16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5" borderId="16" xfId="0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3" fillId="37" borderId="21" xfId="53" applyFill="1" applyBorder="1" applyAlignment="1">
      <alignment horizontal="center" vertical="center" wrapText="1"/>
    </xf>
    <xf numFmtId="0" fontId="0" fillId="37" borderId="21" xfId="0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180" fontId="56" fillId="33" borderId="22" xfId="0" applyNumberFormat="1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0" fillId="37" borderId="24" xfId="0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57" fillId="0" borderId="23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49" fillId="0" borderId="1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/>
    </xf>
    <xf numFmtId="0" fontId="58" fillId="0" borderId="20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3" borderId="10" xfId="57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178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57" applyFill="1" applyBorder="1" applyAlignment="1">
      <alignment horizontal="center"/>
      <protection/>
    </xf>
    <xf numFmtId="0" fontId="49" fillId="0" borderId="15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47" fontId="0" fillId="0" borderId="16" xfId="0" applyNumberFormat="1" applyBorder="1" applyAlignment="1">
      <alignment horizontal="center" vertical="center"/>
    </xf>
    <xf numFmtId="47" fontId="0" fillId="0" borderId="10" xfId="0" applyNumberFormat="1" applyBorder="1" applyAlignment="1">
      <alignment horizontal="center" vertical="center"/>
    </xf>
    <xf numFmtId="47" fontId="0" fillId="0" borderId="10" xfId="0" applyNumberFormat="1" applyFill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/>
    </xf>
    <xf numFmtId="0" fontId="43" fillId="37" borderId="25" xfId="53" applyFill="1" applyBorder="1" applyAlignment="1">
      <alignment horizontal="center" vertical="center" wrapText="1"/>
    </xf>
    <xf numFmtId="0" fontId="43" fillId="37" borderId="26" xfId="53" applyFill="1" applyBorder="1" applyAlignment="1">
      <alignment horizontal="center" vertical="center"/>
    </xf>
    <xf numFmtId="0" fontId="43" fillId="37" borderId="27" xfId="53" applyFill="1" applyBorder="1" applyAlignment="1">
      <alignment horizontal="center" vertical="center"/>
    </xf>
    <xf numFmtId="0" fontId="43" fillId="37" borderId="11" xfId="53" applyFill="1" applyBorder="1" applyAlignment="1">
      <alignment horizontal="center" vertical="center" wrapText="1"/>
    </xf>
    <xf numFmtId="0" fontId="43" fillId="37" borderId="12" xfId="53" applyFill="1" applyBorder="1" applyAlignment="1">
      <alignment horizontal="center" vertical="center"/>
    </xf>
    <xf numFmtId="0" fontId="43" fillId="37" borderId="13" xfId="53" applyFill="1" applyBorder="1" applyAlignment="1">
      <alignment horizontal="center" vertical="center"/>
    </xf>
    <xf numFmtId="0" fontId="43" fillId="37" borderId="26" xfId="53" applyFill="1" applyBorder="1" applyAlignment="1">
      <alignment horizontal="center" vertical="center" wrapText="1"/>
    </xf>
    <xf numFmtId="0" fontId="43" fillId="37" borderId="27" xfId="53" applyFill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5" fillId="36" borderId="0" xfId="53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ne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200025</xdr:rowOff>
    </xdr:from>
    <xdr:to>
      <xdr:col>3</xdr:col>
      <xdr:colOff>428625</xdr:colOff>
      <xdr:row>0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0002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2</xdr:row>
      <xdr:rowOff>47625</xdr:rowOff>
    </xdr:from>
    <xdr:to>
      <xdr:col>5</xdr:col>
      <xdr:colOff>1419225</xdr:colOff>
      <xdr:row>6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447675"/>
          <a:ext cx="2133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714375</xdr:colOff>
      <xdr:row>6</xdr:row>
      <xdr:rowOff>95250</xdr:rowOff>
    </xdr:to>
    <xdr:pic>
      <xdr:nvPicPr>
        <xdr:cNvPr id="3" name="Obrázo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200025</xdr:rowOff>
    </xdr:from>
    <xdr:to>
      <xdr:col>2</xdr:col>
      <xdr:colOff>428625</xdr:colOff>
      <xdr:row>0</xdr:row>
      <xdr:rowOff>200025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00025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80" zoomScaleNormal="80" workbookViewId="0" topLeftCell="A1">
      <selection activeCell="G4" sqref="G4"/>
    </sheetView>
  </sheetViews>
  <sheetFormatPr defaultColWidth="8.8515625" defaultRowHeight="15"/>
  <cols>
    <col min="1" max="1" width="8.8515625" style="0" customWidth="1"/>
    <col min="2" max="2" width="22.140625" style="30" customWidth="1"/>
    <col min="3" max="3" width="45.421875" style="0" customWidth="1"/>
    <col min="4" max="4" width="26.140625" style="1" customWidth="1"/>
    <col min="5" max="5" width="26.140625" style="12" customWidth="1"/>
    <col min="6" max="6" width="26.140625" style="2" customWidth="1"/>
    <col min="7" max="7" width="29.421875" style="0" customWidth="1"/>
    <col min="8" max="11" width="8.8515625" style="0" customWidth="1"/>
    <col min="12" max="12" width="16.421875" style="0" customWidth="1"/>
  </cols>
  <sheetData>
    <row r="1" spans="1:6" ht="15.75" customHeight="1">
      <c r="A1" s="87" t="s">
        <v>14</v>
      </c>
      <c r="B1" s="87"/>
      <c r="C1" s="88"/>
      <c r="D1" s="88"/>
      <c r="E1" s="88"/>
      <c r="F1" s="88"/>
    </row>
    <row r="2" spans="1:7" ht="15.75" customHeight="1">
      <c r="A2" s="88"/>
      <c r="B2" s="88"/>
      <c r="C2" s="88"/>
      <c r="D2" s="88"/>
      <c r="E2" s="88"/>
      <c r="F2" s="88"/>
      <c r="G2" s="83" t="s">
        <v>419</v>
      </c>
    </row>
    <row r="3" spans="1:7" ht="15.75" customHeight="1">
      <c r="A3" s="88"/>
      <c r="B3" s="88"/>
      <c r="C3" s="88"/>
      <c r="D3" s="88"/>
      <c r="E3" s="88"/>
      <c r="F3" s="88"/>
      <c r="G3" s="83" t="s">
        <v>414</v>
      </c>
    </row>
    <row r="4" spans="1:6" ht="15.75" customHeight="1">
      <c r="A4" s="88"/>
      <c r="B4" s="88"/>
      <c r="C4" s="88"/>
      <c r="D4" s="88"/>
      <c r="E4" s="88"/>
      <c r="F4" s="88"/>
    </row>
    <row r="5" spans="1:6" ht="15">
      <c r="A5" s="88"/>
      <c r="B5" s="88"/>
      <c r="C5" s="88"/>
      <c r="D5" s="88"/>
      <c r="E5" s="88"/>
      <c r="F5" s="88"/>
    </row>
    <row r="6" spans="1:6" ht="15">
      <c r="A6" s="88"/>
      <c r="B6" s="88"/>
      <c r="C6" s="88"/>
      <c r="D6" s="88"/>
      <c r="E6" s="88"/>
      <c r="F6" s="88"/>
    </row>
    <row r="7" spans="1:6" ht="15">
      <c r="A7" s="88"/>
      <c r="B7" s="88"/>
      <c r="C7" s="88"/>
      <c r="D7" s="88"/>
      <c r="E7" s="88"/>
      <c r="F7" s="88"/>
    </row>
    <row r="8" spans="4:6" ht="19.5" thickBot="1">
      <c r="D8" s="89" t="s">
        <v>30</v>
      </c>
      <c r="E8" s="89"/>
      <c r="F8" s="89"/>
    </row>
    <row r="9" spans="2:7" ht="16.5" thickBot="1">
      <c r="B9" s="59" t="s">
        <v>11</v>
      </c>
      <c r="C9" s="60" t="s">
        <v>10</v>
      </c>
      <c r="D9" s="61" t="s">
        <v>318</v>
      </c>
      <c r="E9" s="60" t="s">
        <v>319</v>
      </c>
      <c r="F9" s="60" t="s">
        <v>320</v>
      </c>
      <c r="G9" s="62" t="s">
        <v>348</v>
      </c>
    </row>
    <row r="10" spans="2:7" ht="60.75" thickBot="1">
      <c r="B10" s="56" t="s">
        <v>36</v>
      </c>
      <c r="C10" s="57" t="s">
        <v>44</v>
      </c>
      <c r="D10" s="58" t="s">
        <v>339</v>
      </c>
      <c r="E10" s="58" t="s">
        <v>340</v>
      </c>
      <c r="F10" s="58" t="s">
        <v>341</v>
      </c>
      <c r="G10" s="65">
        <v>15</v>
      </c>
    </row>
    <row r="11" spans="2:7" s="3" customFormat="1" ht="20.25" customHeight="1">
      <c r="B11" s="90" t="s">
        <v>32</v>
      </c>
      <c r="C11" s="17" t="s">
        <v>0</v>
      </c>
      <c r="D11" s="54" t="s">
        <v>338</v>
      </c>
      <c r="E11" s="54" t="s">
        <v>337</v>
      </c>
      <c r="F11" s="67" t="s">
        <v>325</v>
      </c>
      <c r="G11" s="98">
        <v>18</v>
      </c>
    </row>
    <row r="12" spans="2:7" s="3" customFormat="1" ht="20.25" customHeight="1">
      <c r="B12" s="91"/>
      <c r="C12" s="19" t="s">
        <v>1</v>
      </c>
      <c r="D12" s="6" t="s">
        <v>335</v>
      </c>
      <c r="E12" s="6" t="s">
        <v>333</v>
      </c>
      <c r="F12" s="6" t="s">
        <v>336</v>
      </c>
      <c r="G12" s="99"/>
    </row>
    <row r="13" spans="2:7" s="3" customFormat="1" ht="20.25" customHeight="1">
      <c r="B13" s="91"/>
      <c r="C13" s="18" t="s">
        <v>2</v>
      </c>
      <c r="D13" s="6" t="s">
        <v>334</v>
      </c>
      <c r="E13" s="6" t="s">
        <v>342</v>
      </c>
      <c r="F13" s="6" t="s">
        <v>343</v>
      </c>
      <c r="G13" s="99"/>
    </row>
    <row r="14" spans="2:7" s="3" customFormat="1" ht="20.25" customHeight="1" thickBot="1">
      <c r="B14" s="92"/>
      <c r="C14" s="20" t="s">
        <v>3</v>
      </c>
      <c r="D14" s="55" t="s">
        <v>344</v>
      </c>
      <c r="E14" s="55" t="s">
        <v>345</v>
      </c>
      <c r="F14" s="55" t="s">
        <v>346</v>
      </c>
      <c r="G14" s="100"/>
    </row>
    <row r="15" spans="2:7" ht="17.25" customHeight="1">
      <c r="B15" s="90" t="s">
        <v>33</v>
      </c>
      <c r="C15" s="17" t="s">
        <v>5</v>
      </c>
      <c r="D15" s="54" t="s">
        <v>351</v>
      </c>
      <c r="E15" s="54" t="s">
        <v>352</v>
      </c>
      <c r="F15" s="54" t="s">
        <v>353</v>
      </c>
      <c r="G15" s="98">
        <v>21</v>
      </c>
    </row>
    <row r="16" spans="2:7" ht="17.25" customHeight="1">
      <c r="B16" s="91"/>
      <c r="C16" s="19" t="s">
        <v>6</v>
      </c>
      <c r="D16" s="6" t="s">
        <v>354</v>
      </c>
      <c r="E16" s="6" t="s">
        <v>356</v>
      </c>
      <c r="F16" s="6" t="s">
        <v>357</v>
      </c>
      <c r="G16" s="99"/>
    </row>
    <row r="17" spans="2:7" ht="17.25" customHeight="1">
      <c r="B17" s="91"/>
      <c r="C17" s="18" t="s">
        <v>8</v>
      </c>
      <c r="D17" s="9" t="s">
        <v>325</v>
      </c>
      <c r="E17" s="9" t="s">
        <v>325</v>
      </c>
      <c r="F17" s="9" t="s">
        <v>325</v>
      </c>
      <c r="G17" s="99"/>
    </row>
    <row r="18" spans="2:7" ht="17.25" customHeight="1" thickBot="1">
      <c r="B18" s="92"/>
      <c r="C18" s="20" t="s">
        <v>9</v>
      </c>
      <c r="D18" s="55" t="s">
        <v>358</v>
      </c>
      <c r="E18" s="55" t="s">
        <v>359</v>
      </c>
      <c r="F18" s="55" t="s">
        <v>360</v>
      </c>
      <c r="G18" s="100"/>
    </row>
    <row r="19" spans="2:7" ht="23.25" customHeight="1">
      <c r="B19" s="90" t="s">
        <v>35</v>
      </c>
      <c r="C19" s="53" t="s">
        <v>12</v>
      </c>
      <c r="D19" s="54" t="s">
        <v>371</v>
      </c>
      <c r="E19" s="54" t="s">
        <v>373</v>
      </c>
      <c r="F19" s="9" t="s">
        <v>325</v>
      </c>
      <c r="G19" s="98">
        <v>27</v>
      </c>
    </row>
    <row r="20" spans="2:7" ht="23.25" customHeight="1">
      <c r="B20" s="96"/>
      <c r="C20" s="50" t="s">
        <v>13</v>
      </c>
      <c r="D20" s="6" t="s">
        <v>374</v>
      </c>
      <c r="E20" s="9" t="s">
        <v>325</v>
      </c>
      <c r="F20" s="9" t="s">
        <v>325</v>
      </c>
      <c r="G20" s="99"/>
    </row>
    <row r="21" spans="2:7" ht="23.25" customHeight="1" thickBot="1">
      <c r="B21" s="97"/>
      <c r="C21" s="63" t="s">
        <v>45</v>
      </c>
      <c r="D21" s="71" t="s">
        <v>366</v>
      </c>
      <c r="E21" s="71" t="s">
        <v>366</v>
      </c>
      <c r="F21" s="71" t="s">
        <v>366</v>
      </c>
      <c r="G21" s="100"/>
    </row>
    <row r="22" spans="2:8" ht="18" customHeight="1">
      <c r="B22" s="93" t="s">
        <v>34</v>
      </c>
      <c r="C22" s="64" t="s">
        <v>15</v>
      </c>
      <c r="D22" s="54" t="s">
        <v>393</v>
      </c>
      <c r="E22" s="54" t="s">
        <v>394</v>
      </c>
      <c r="F22" s="54" t="s">
        <v>395</v>
      </c>
      <c r="G22" s="101">
        <v>130</v>
      </c>
      <c r="H22" s="9">
        <f>37+2</f>
        <v>39</v>
      </c>
    </row>
    <row r="23" spans="2:8" ht="18" customHeight="1">
      <c r="B23" s="94"/>
      <c r="C23" s="50" t="s">
        <v>16</v>
      </c>
      <c r="D23" s="6" t="s">
        <v>396</v>
      </c>
      <c r="E23" s="6" t="s">
        <v>397</v>
      </c>
      <c r="F23" s="6" t="s">
        <v>398</v>
      </c>
      <c r="G23" s="102"/>
      <c r="H23" s="9">
        <f>23+0</f>
        <v>23</v>
      </c>
    </row>
    <row r="24" spans="2:8" ht="18" customHeight="1">
      <c r="B24" s="94"/>
      <c r="C24" s="50" t="s">
        <v>17</v>
      </c>
      <c r="D24" s="6" t="s">
        <v>399</v>
      </c>
      <c r="E24" s="6" t="s">
        <v>400</v>
      </c>
      <c r="F24" s="6" t="s">
        <v>401</v>
      </c>
      <c r="G24" s="102"/>
      <c r="H24" s="9">
        <f>12+0</f>
        <v>12</v>
      </c>
    </row>
    <row r="25" spans="2:8" ht="18" customHeight="1">
      <c r="B25" s="94"/>
      <c r="C25" s="50" t="s">
        <v>18</v>
      </c>
      <c r="D25" s="6" t="s">
        <v>402</v>
      </c>
      <c r="E25" s="6" t="s">
        <v>403</v>
      </c>
      <c r="F25" s="6" t="s">
        <v>404</v>
      </c>
      <c r="G25" s="102"/>
      <c r="H25" s="9">
        <f>21+5</f>
        <v>26</v>
      </c>
    </row>
    <row r="26" spans="2:8" ht="18" customHeight="1">
      <c r="B26" s="94"/>
      <c r="C26" s="51" t="s">
        <v>19</v>
      </c>
      <c r="D26" s="6" t="s">
        <v>405</v>
      </c>
      <c r="E26" s="6" t="s">
        <v>406</v>
      </c>
      <c r="F26" s="6" t="s">
        <v>407</v>
      </c>
      <c r="G26" s="102"/>
      <c r="H26" s="9">
        <f>10+1</f>
        <v>11</v>
      </c>
    </row>
    <row r="27" spans="2:8" ht="18" customHeight="1">
      <c r="B27" s="94"/>
      <c r="C27" s="51" t="s">
        <v>20</v>
      </c>
      <c r="D27" s="6" t="s">
        <v>408</v>
      </c>
      <c r="E27" s="6" t="s">
        <v>409</v>
      </c>
      <c r="F27" s="6" t="s">
        <v>410</v>
      </c>
      <c r="G27" s="102"/>
      <c r="H27" s="9">
        <f>8+0</f>
        <v>8</v>
      </c>
    </row>
    <row r="28" spans="2:8" ht="18" customHeight="1" thickBot="1">
      <c r="B28" s="95"/>
      <c r="C28" s="52" t="s">
        <v>21</v>
      </c>
      <c r="D28" s="55" t="s">
        <v>411</v>
      </c>
      <c r="E28" s="55" t="s">
        <v>412</v>
      </c>
      <c r="F28" s="55" t="s">
        <v>413</v>
      </c>
      <c r="G28" s="103"/>
      <c r="H28" s="9">
        <f>7+4</f>
        <v>11</v>
      </c>
    </row>
    <row r="29" spans="6:8" ht="19.5">
      <c r="F29" s="15" t="s">
        <v>349</v>
      </c>
      <c r="G29" s="66">
        <f>SUM(G10:G28)</f>
        <v>211</v>
      </c>
      <c r="H29" s="30">
        <f>SUM(H22:H28)</f>
        <v>130</v>
      </c>
    </row>
  </sheetData>
  <sheetProtection/>
  <mergeCells count="10">
    <mergeCell ref="G11:G14"/>
    <mergeCell ref="G15:G18"/>
    <mergeCell ref="G19:G21"/>
    <mergeCell ref="G22:G28"/>
    <mergeCell ref="A1:F7"/>
    <mergeCell ref="D8:F8"/>
    <mergeCell ref="B11:B14"/>
    <mergeCell ref="B15:B18"/>
    <mergeCell ref="B22:B28"/>
    <mergeCell ref="B19:B21"/>
  </mergeCells>
  <hyperlinks>
    <hyperlink ref="B11:B14" location="'Beh na 400m'!A1" display="'Beh na 400m'!A1"/>
    <hyperlink ref="B15:B18" location="'Beh na 1110m'!A1" display="'Beh na 1110m'!A1"/>
    <hyperlink ref="B10" location="'Beh na 100m'!A1" display="'Beh na 100m'!A1"/>
    <hyperlink ref="B22:B28" location="'Beh na 8880m'!A1" display="'Beh na 8880m'!A1"/>
  </hyperlink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37"/>
  <sheetViews>
    <sheetView tabSelected="1" zoomScale="80" zoomScaleNormal="80" workbookViewId="0" topLeftCell="A1">
      <pane xSplit="1" ySplit="6" topLeftCell="D8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98" sqref="E98"/>
    </sheetView>
  </sheetViews>
  <sheetFormatPr defaultColWidth="8.8515625" defaultRowHeight="15"/>
  <cols>
    <col min="1" max="1" width="6.421875" style="0" hidden="1" customWidth="1"/>
    <col min="2" max="2" width="12.28125" style="1" hidden="1" customWidth="1"/>
    <col min="3" max="3" width="6.421875" style="1" hidden="1" customWidth="1"/>
    <col min="4" max="4" width="6.421875" style="40" customWidth="1"/>
    <col min="5" max="5" width="12.140625" style="0" customWidth="1"/>
    <col min="6" max="6" width="21.421875" style="0" customWidth="1"/>
    <col min="7" max="7" width="37.421875" style="0" customWidth="1"/>
    <col min="8" max="8" width="9.421875" style="0" customWidth="1"/>
    <col min="9" max="9" width="10.421875" style="28" customWidth="1"/>
    <col min="10" max="10" width="11.421875" style="0" customWidth="1"/>
    <col min="11" max="11" width="42.140625" style="0" customWidth="1"/>
    <col min="12" max="12" width="14.8515625" style="28" customWidth="1"/>
    <col min="13" max="13" width="11.421875" style="2" hidden="1" customWidth="1"/>
    <col min="14" max="14" width="14.8515625" style="2" hidden="1" customWidth="1"/>
    <col min="15" max="15" width="0" style="0" hidden="1" customWidth="1"/>
    <col min="16" max="18" width="8.421875" style="2" hidden="1" customWidth="1"/>
    <col min="19" max="23" width="0" style="0" hidden="1" customWidth="1"/>
    <col min="24" max="24" width="10.140625" style="30" customWidth="1"/>
    <col min="25" max="25" width="11.421875" style="30" hidden="1" customWidth="1"/>
    <col min="26" max="26" width="11.140625" style="30" customWidth="1"/>
    <col min="27" max="27" width="5.8515625" style="30" hidden="1" customWidth="1"/>
    <col min="28" max="28" width="10.28125" style="30" customWidth="1"/>
    <col min="29" max="29" width="10.28125" style="30" hidden="1" customWidth="1"/>
    <col min="30" max="30" width="10.421875" style="30" customWidth="1"/>
    <col min="31" max="31" width="9.421875" style="30" hidden="1" customWidth="1"/>
    <col min="32" max="32" width="10.421875" style="30" customWidth="1"/>
    <col min="33" max="33" width="10.28125" style="30" hidden="1" customWidth="1"/>
    <col min="34" max="34" width="10.00390625" style="30" customWidth="1"/>
    <col min="35" max="35" width="9.421875" style="30" hidden="1" customWidth="1"/>
    <col min="36" max="36" width="10.421875" style="30" customWidth="1"/>
    <col min="37" max="37" width="10.28125" style="30" hidden="1" customWidth="1"/>
    <col min="38" max="38" width="11.140625" style="30" customWidth="1"/>
    <col min="39" max="39" width="10.28125" style="30" hidden="1" customWidth="1"/>
    <col min="40" max="40" width="11.140625" style="30" customWidth="1"/>
    <col min="41" max="41" width="10.28125" style="30" hidden="1" customWidth="1"/>
    <col min="42" max="42" width="11.140625" style="30" customWidth="1"/>
    <col min="43" max="43" width="10.28125" style="30" hidden="1" customWidth="1"/>
    <col min="44" max="44" width="11.140625" style="30" customWidth="1"/>
    <col min="45" max="45" width="10.28125" style="30" hidden="1" customWidth="1"/>
  </cols>
  <sheetData>
    <row r="1" spans="1:4" ht="15" customHeight="1">
      <c r="A1" s="104" t="s">
        <v>4</v>
      </c>
      <c r="B1" s="104"/>
      <c r="C1" s="29"/>
      <c r="D1" s="104" t="s">
        <v>4</v>
      </c>
    </row>
    <row r="2" spans="1:12" ht="15.75" customHeight="1">
      <c r="A2" s="104"/>
      <c r="B2" s="104"/>
      <c r="C2" s="29"/>
      <c r="D2" s="104"/>
      <c r="E2" s="108" t="s">
        <v>388</v>
      </c>
      <c r="F2" s="108"/>
      <c r="G2" s="108"/>
      <c r="H2" s="108"/>
      <c r="I2" s="108"/>
      <c r="J2" s="108"/>
      <c r="K2" s="108"/>
      <c r="L2" s="108"/>
    </row>
    <row r="3" spans="1:45" ht="15.75" customHeight="1">
      <c r="A3" s="104"/>
      <c r="B3" s="104"/>
      <c r="C3" s="29"/>
      <c r="D3" s="104"/>
      <c r="E3" s="108"/>
      <c r="F3" s="108"/>
      <c r="G3" s="108"/>
      <c r="H3" s="108"/>
      <c r="I3" s="108"/>
      <c r="J3" s="108"/>
      <c r="K3" s="108"/>
      <c r="L3" s="108"/>
      <c r="M3" s="11"/>
      <c r="X3" s="107" t="s">
        <v>326</v>
      </c>
      <c r="Y3" s="107"/>
      <c r="Z3" s="107" t="s">
        <v>377</v>
      </c>
      <c r="AA3" s="107"/>
      <c r="AB3" s="107" t="s">
        <v>378</v>
      </c>
      <c r="AC3" s="107"/>
      <c r="AD3" s="107" t="s">
        <v>381</v>
      </c>
      <c r="AE3" s="107"/>
      <c r="AF3" s="107" t="s">
        <v>382</v>
      </c>
      <c r="AG3" s="107"/>
      <c r="AH3" s="107" t="s">
        <v>383</v>
      </c>
      <c r="AI3" s="107"/>
      <c r="AJ3" s="107" t="s">
        <v>384</v>
      </c>
      <c r="AK3" s="107"/>
      <c r="AL3" s="107" t="s">
        <v>385</v>
      </c>
      <c r="AM3" s="107"/>
      <c r="AN3" s="107" t="s">
        <v>389</v>
      </c>
      <c r="AO3" s="107"/>
      <c r="AP3" s="107" t="s">
        <v>390</v>
      </c>
      <c r="AQ3" s="107"/>
      <c r="AR3" s="107" t="s">
        <v>391</v>
      </c>
      <c r="AS3" s="107"/>
    </row>
    <row r="4" spans="2:45" ht="15.75" customHeight="1">
      <c r="B4" s="36"/>
      <c r="C4" s="36"/>
      <c r="D4" s="36"/>
      <c r="E4" s="108"/>
      <c r="F4" s="108"/>
      <c r="G4" s="108"/>
      <c r="H4" s="108"/>
      <c r="I4" s="108"/>
      <c r="J4" s="108"/>
      <c r="K4" s="108"/>
      <c r="L4" s="108"/>
      <c r="M4" s="11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</row>
    <row r="5" spans="5:45" ht="33.75" customHeight="1">
      <c r="E5" s="109"/>
      <c r="F5" s="109"/>
      <c r="G5" s="109"/>
      <c r="H5" s="109"/>
      <c r="I5" s="109"/>
      <c r="J5" s="109"/>
      <c r="K5" s="109"/>
      <c r="L5" s="109"/>
      <c r="M5" s="105" t="s">
        <v>31</v>
      </c>
      <c r="N5" s="106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</row>
    <row r="6" spans="2:45" ht="54.75" customHeight="1">
      <c r="B6" s="25" t="s">
        <v>29</v>
      </c>
      <c r="C6" s="25"/>
      <c r="D6" s="82"/>
      <c r="E6" s="25" t="s">
        <v>287</v>
      </c>
      <c r="F6" s="26" t="s">
        <v>370</v>
      </c>
      <c r="G6" s="26" t="s">
        <v>24</v>
      </c>
      <c r="H6" s="26" t="s">
        <v>25</v>
      </c>
      <c r="I6" s="25" t="s">
        <v>47</v>
      </c>
      <c r="J6" s="25" t="s">
        <v>321</v>
      </c>
      <c r="K6" s="25" t="s">
        <v>10</v>
      </c>
      <c r="L6" s="25" t="s">
        <v>386</v>
      </c>
      <c r="M6" s="25" t="s">
        <v>30</v>
      </c>
      <c r="N6" s="25" t="s">
        <v>7</v>
      </c>
      <c r="X6" s="25" t="s">
        <v>30</v>
      </c>
      <c r="Y6" s="25" t="s">
        <v>380</v>
      </c>
      <c r="Z6" s="25" t="s">
        <v>30</v>
      </c>
      <c r="AA6" s="25" t="s">
        <v>380</v>
      </c>
      <c r="AB6" s="25" t="s">
        <v>30</v>
      </c>
      <c r="AC6" s="25" t="s">
        <v>380</v>
      </c>
      <c r="AD6" s="25" t="s">
        <v>30</v>
      </c>
      <c r="AE6" s="25" t="s">
        <v>380</v>
      </c>
      <c r="AF6" s="25" t="s">
        <v>30</v>
      </c>
      <c r="AG6" s="25" t="s">
        <v>380</v>
      </c>
      <c r="AH6" s="25" t="s">
        <v>30</v>
      </c>
      <c r="AI6" s="25" t="s">
        <v>380</v>
      </c>
      <c r="AJ6" s="25" t="s">
        <v>30</v>
      </c>
      <c r="AK6" s="25" t="s">
        <v>380</v>
      </c>
      <c r="AL6" s="25" t="s">
        <v>30</v>
      </c>
      <c r="AM6" s="25" t="s">
        <v>380</v>
      </c>
      <c r="AN6" s="25" t="s">
        <v>30</v>
      </c>
      <c r="AO6" s="25" t="s">
        <v>380</v>
      </c>
      <c r="AP6" s="25" t="s">
        <v>30</v>
      </c>
      <c r="AQ6" s="25" t="s">
        <v>380</v>
      </c>
      <c r="AR6" s="25" t="s">
        <v>30</v>
      </c>
      <c r="AS6" s="25" t="s">
        <v>380</v>
      </c>
    </row>
    <row r="7" spans="2:45" ht="13.5">
      <c r="B7" s="37">
        <v>113</v>
      </c>
      <c r="C7" s="37">
        <v>1</v>
      </c>
      <c r="D7" s="37"/>
      <c r="E7" s="22">
        <v>240</v>
      </c>
      <c r="F7" s="44" t="s">
        <v>255</v>
      </c>
      <c r="G7" s="22" t="s">
        <v>256</v>
      </c>
      <c r="H7" s="22" t="s">
        <v>26</v>
      </c>
      <c r="I7" s="22" t="s">
        <v>22</v>
      </c>
      <c r="J7" s="22" t="s">
        <v>28</v>
      </c>
      <c r="K7" s="23" t="s">
        <v>38</v>
      </c>
      <c r="L7" s="41">
        <v>0.021782407407407407</v>
      </c>
      <c r="M7" s="32"/>
      <c r="N7" s="32"/>
      <c r="O7" s="34"/>
      <c r="X7" s="47">
        <v>1</v>
      </c>
      <c r="Y7" s="31"/>
      <c r="Z7" s="32"/>
      <c r="AA7" s="31"/>
      <c r="AB7" s="47">
        <v>1</v>
      </c>
      <c r="AC7" s="31"/>
      <c r="AD7" s="32"/>
      <c r="AE7" s="31"/>
      <c r="AF7" s="32"/>
      <c r="AG7" s="31"/>
      <c r="AH7" s="32"/>
      <c r="AI7" s="31"/>
      <c r="AJ7" s="32"/>
      <c r="AK7" s="31"/>
      <c r="AL7" s="32"/>
      <c r="AM7" s="31"/>
      <c r="AN7" s="32"/>
      <c r="AO7" s="31"/>
      <c r="AP7" s="32"/>
      <c r="AQ7" s="31"/>
      <c r="AR7" s="32"/>
      <c r="AS7" s="31"/>
    </row>
    <row r="8" spans="2:45" ht="15.75" customHeight="1">
      <c r="B8" s="35">
        <v>70</v>
      </c>
      <c r="C8" s="35">
        <v>2</v>
      </c>
      <c r="D8" s="35"/>
      <c r="E8" s="22">
        <v>124</v>
      </c>
      <c r="F8" s="44" t="s">
        <v>194</v>
      </c>
      <c r="G8" s="22" t="s">
        <v>195</v>
      </c>
      <c r="H8" s="22" t="s">
        <v>26</v>
      </c>
      <c r="I8" s="22" t="s">
        <v>22</v>
      </c>
      <c r="J8" s="22" t="s">
        <v>28</v>
      </c>
      <c r="K8" s="23" t="s">
        <v>37</v>
      </c>
      <c r="L8" s="41">
        <v>0.022037037037037036</v>
      </c>
      <c r="M8" s="32">
        <v>1</v>
      </c>
      <c r="N8" s="32"/>
      <c r="O8" s="34"/>
      <c r="X8" s="47">
        <v>2</v>
      </c>
      <c r="Y8" s="31"/>
      <c r="Z8" s="47">
        <v>1</v>
      </c>
      <c r="AA8" s="31"/>
      <c r="AB8" s="32"/>
      <c r="AC8" s="31"/>
      <c r="AD8" s="32"/>
      <c r="AE8" s="31"/>
      <c r="AF8" s="32"/>
      <c r="AG8" s="31"/>
      <c r="AH8" s="32"/>
      <c r="AI8" s="31"/>
      <c r="AJ8" s="32"/>
      <c r="AK8" s="31"/>
      <c r="AL8" s="32"/>
      <c r="AM8" s="31"/>
      <c r="AN8" s="32"/>
      <c r="AO8" s="31"/>
      <c r="AP8" s="32"/>
      <c r="AQ8" s="31"/>
      <c r="AR8" s="32"/>
      <c r="AS8" s="31"/>
    </row>
    <row r="9" spans="2:45" ht="15.75" customHeight="1">
      <c r="B9" s="37">
        <v>82</v>
      </c>
      <c r="C9" s="37">
        <v>3</v>
      </c>
      <c r="D9" s="37"/>
      <c r="E9" s="22">
        <v>250</v>
      </c>
      <c r="F9" s="44" t="s">
        <v>210</v>
      </c>
      <c r="G9" s="22"/>
      <c r="H9" s="22" t="s">
        <v>43</v>
      </c>
      <c r="I9" s="22" t="s">
        <v>22</v>
      </c>
      <c r="J9" s="22" t="s">
        <v>28</v>
      </c>
      <c r="K9" s="23" t="s">
        <v>37</v>
      </c>
      <c r="L9" s="41">
        <v>0.022499999999999996</v>
      </c>
      <c r="M9" s="32">
        <v>2</v>
      </c>
      <c r="N9" s="32"/>
      <c r="O9" s="34"/>
      <c r="X9" s="47">
        <v>3</v>
      </c>
      <c r="Y9" s="31"/>
      <c r="Z9" s="47">
        <v>2</v>
      </c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</row>
    <row r="10" spans="2:45" ht="13.5">
      <c r="B10" s="35">
        <v>111</v>
      </c>
      <c r="C10" s="37">
        <v>4</v>
      </c>
      <c r="D10" s="37"/>
      <c r="E10" s="22">
        <v>231</v>
      </c>
      <c r="F10" s="44" t="s">
        <v>252</v>
      </c>
      <c r="G10" s="22" t="s">
        <v>253</v>
      </c>
      <c r="H10" s="22" t="s">
        <v>26</v>
      </c>
      <c r="I10" s="22" t="s">
        <v>22</v>
      </c>
      <c r="J10" s="22" t="s">
        <v>28</v>
      </c>
      <c r="K10" s="23" t="s">
        <v>38</v>
      </c>
      <c r="L10" s="41">
        <v>0.023020833333333334</v>
      </c>
      <c r="M10" s="32"/>
      <c r="N10" s="32"/>
      <c r="O10" s="34"/>
      <c r="X10" s="32">
        <v>4</v>
      </c>
      <c r="Y10" s="31"/>
      <c r="Z10" s="32"/>
      <c r="AA10" s="31"/>
      <c r="AB10" s="47">
        <v>2</v>
      </c>
      <c r="AC10" s="31"/>
      <c r="AD10" s="32"/>
      <c r="AE10" s="31"/>
      <c r="AF10" s="32"/>
      <c r="AG10" s="31"/>
      <c r="AH10" s="32"/>
      <c r="AI10" s="31"/>
      <c r="AJ10" s="32"/>
      <c r="AK10" s="31"/>
      <c r="AL10" s="32"/>
      <c r="AM10" s="31"/>
      <c r="AN10" s="32"/>
      <c r="AO10" s="31"/>
      <c r="AP10" s="32"/>
      <c r="AQ10" s="31"/>
      <c r="AR10" s="32"/>
      <c r="AS10" s="31"/>
    </row>
    <row r="11" spans="2:45" ht="15.75" customHeight="1">
      <c r="B11" s="35">
        <v>89</v>
      </c>
      <c r="C11" s="37">
        <v>5</v>
      </c>
      <c r="D11" s="37"/>
      <c r="E11" s="22">
        <v>131</v>
      </c>
      <c r="F11" s="44" t="s">
        <v>219</v>
      </c>
      <c r="G11" s="22" t="s">
        <v>220</v>
      </c>
      <c r="H11" s="22" t="s">
        <v>26</v>
      </c>
      <c r="I11" s="22" t="s">
        <v>22</v>
      </c>
      <c r="J11" s="22" t="s">
        <v>28</v>
      </c>
      <c r="K11" s="23" t="s">
        <v>37</v>
      </c>
      <c r="L11" s="41">
        <v>0.023124999999999996</v>
      </c>
      <c r="M11" s="32">
        <v>3</v>
      </c>
      <c r="N11" s="32"/>
      <c r="O11" s="34"/>
      <c r="X11" s="32">
        <v>5</v>
      </c>
      <c r="Y11" s="31"/>
      <c r="Z11" s="47">
        <v>3</v>
      </c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</row>
    <row r="12" spans="2:45" ht="13.5">
      <c r="B12" s="37">
        <v>40</v>
      </c>
      <c r="C12" s="35">
        <v>6</v>
      </c>
      <c r="D12" s="35"/>
      <c r="E12" s="22">
        <v>106</v>
      </c>
      <c r="F12" s="44" t="s">
        <v>160</v>
      </c>
      <c r="G12" s="22" t="s">
        <v>159</v>
      </c>
      <c r="H12" s="22" t="s">
        <v>26</v>
      </c>
      <c r="I12" s="22" t="s">
        <v>22</v>
      </c>
      <c r="J12" s="22" t="s">
        <v>28</v>
      </c>
      <c r="K12" s="23" t="s">
        <v>37</v>
      </c>
      <c r="L12" s="41">
        <v>0.023472222222222217</v>
      </c>
      <c r="M12" s="32"/>
      <c r="N12" s="32"/>
      <c r="O12" s="34"/>
      <c r="U12">
        <v>1988</v>
      </c>
      <c r="X12" s="32">
        <v>6</v>
      </c>
      <c r="Y12" s="31"/>
      <c r="Z12" s="32">
        <v>4</v>
      </c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</row>
    <row r="13" spans="2:45" ht="13.5">
      <c r="B13" s="37">
        <v>14</v>
      </c>
      <c r="C13" s="37">
        <v>7</v>
      </c>
      <c r="D13" s="37"/>
      <c r="E13" s="22">
        <v>40</v>
      </c>
      <c r="F13" s="44" t="s">
        <v>290</v>
      </c>
      <c r="G13" s="22"/>
      <c r="H13" s="22" t="s">
        <v>26</v>
      </c>
      <c r="I13" s="22" t="s">
        <v>22</v>
      </c>
      <c r="J13" s="22" t="s">
        <v>28</v>
      </c>
      <c r="K13" s="23" t="s">
        <v>38</v>
      </c>
      <c r="L13" s="31">
        <v>0.023506944444444445</v>
      </c>
      <c r="M13" s="32"/>
      <c r="N13" s="32"/>
      <c r="O13" s="34"/>
      <c r="U13">
        <v>1962</v>
      </c>
      <c r="X13" s="32">
        <v>7</v>
      </c>
      <c r="Y13" s="31"/>
      <c r="Z13" s="32"/>
      <c r="AA13" s="31"/>
      <c r="AB13" s="47">
        <v>3</v>
      </c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</row>
    <row r="14" spans="2:45" ht="13.5">
      <c r="B14" s="37">
        <v>34</v>
      </c>
      <c r="C14" s="37">
        <v>8</v>
      </c>
      <c r="D14" s="37"/>
      <c r="E14" s="22">
        <v>93</v>
      </c>
      <c r="F14" s="44" t="s">
        <v>150</v>
      </c>
      <c r="G14" s="22"/>
      <c r="H14" s="22" t="s">
        <v>26</v>
      </c>
      <c r="I14" s="22" t="s">
        <v>23</v>
      </c>
      <c r="J14" s="22" t="s">
        <v>28</v>
      </c>
      <c r="K14" s="23" t="s">
        <v>134</v>
      </c>
      <c r="L14" s="41">
        <v>0.023680555555555555</v>
      </c>
      <c r="M14" s="32"/>
      <c r="N14" s="32"/>
      <c r="O14" s="34"/>
      <c r="U14">
        <v>1982</v>
      </c>
      <c r="X14" s="32">
        <v>8</v>
      </c>
      <c r="Y14" s="31"/>
      <c r="Z14" s="32"/>
      <c r="AA14" s="31"/>
      <c r="AB14" s="32"/>
      <c r="AC14" s="31"/>
      <c r="AD14" s="32"/>
      <c r="AE14" s="31"/>
      <c r="AF14" s="32"/>
      <c r="AG14" s="31"/>
      <c r="AH14" s="47">
        <v>1</v>
      </c>
      <c r="AI14" s="31"/>
      <c r="AJ14" s="32"/>
      <c r="AK14" s="31"/>
      <c r="AL14" s="32"/>
      <c r="AM14" s="31"/>
      <c r="AN14" s="32"/>
      <c r="AO14" s="31"/>
      <c r="AP14" s="32"/>
      <c r="AQ14" s="31"/>
      <c r="AR14" s="32"/>
      <c r="AS14" s="31"/>
    </row>
    <row r="15" spans="2:45" ht="15" customHeight="1">
      <c r="B15" s="35">
        <v>81</v>
      </c>
      <c r="C15" s="37">
        <v>9</v>
      </c>
      <c r="D15" s="37"/>
      <c r="E15" s="22">
        <v>127</v>
      </c>
      <c r="F15" s="44" t="s">
        <v>209</v>
      </c>
      <c r="G15" s="22"/>
      <c r="H15" s="22" t="s">
        <v>26</v>
      </c>
      <c r="I15" s="22" t="s">
        <v>22</v>
      </c>
      <c r="J15" s="22" t="s">
        <v>28</v>
      </c>
      <c r="K15" s="23" t="s">
        <v>38</v>
      </c>
      <c r="L15" s="41">
        <v>0.023703703703703703</v>
      </c>
      <c r="M15" s="32"/>
      <c r="N15" s="32"/>
      <c r="O15" s="34"/>
      <c r="X15" s="32">
        <v>9</v>
      </c>
      <c r="Y15" s="32"/>
      <c r="Z15" s="32"/>
      <c r="AA15" s="32"/>
      <c r="AB15" s="32">
        <v>4</v>
      </c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</row>
    <row r="16" spans="2:45" ht="15" customHeight="1">
      <c r="B16" s="37">
        <v>67</v>
      </c>
      <c r="C16" s="35">
        <v>10</v>
      </c>
      <c r="D16" s="35"/>
      <c r="E16" s="22">
        <v>123</v>
      </c>
      <c r="F16" s="44" t="s">
        <v>191</v>
      </c>
      <c r="G16" s="22"/>
      <c r="H16" s="22" t="s">
        <v>26</v>
      </c>
      <c r="I16" s="22" t="s">
        <v>22</v>
      </c>
      <c r="J16" s="22" t="s">
        <v>28</v>
      </c>
      <c r="K16" s="23" t="s">
        <v>38</v>
      </c>
      <c r="L16" s="41">
        <v>0.02388888888888889</v>
      </c>
      <c r="M16" s="32"/>
      <c r="N16" s="32"/>
      <c r="O16" s="34"/>
      <c r="X16" s="32">
        <v>10</v>
      </c>
      <c r="Y16" s="31"/>
      <c r="Z16" s="32"/>
      <c r="AA16" s="31"/>
      <c r="AB16" s="32">
        <v>5</v>
      </c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</row>
    <row r="17" spans="2:45" ht="15" customHeight="1">
      <c r="B17" s="37">
        <v>128</v>
      </c>
      <c r="C17" s="37">
        <v>11</v>
      </c>
      <c r="D17" s="37"/>
      <c r="E17" s="22">
        <v>220</v>
      </c>
      <c r="F17" s="44" t="s">
        <v>277</v>
      </c>
      <c r="G17" s="22" t="s">
        <v>278</v>
      </c>
      <c r="H17" s="22" t="s">
        <v>26</v>
      </c>
      <c r="I17" s="22" t="s">
        <v>22</v>
      </c>
      <c r="J17" s="22" t="s">
        <v>28</v>
      </c>
      <c r="K17" s="23" t="s">
        <v>38</v>
      </c>
      <c r="L17" s="41">
        <v>0.024039351851851853</v>
      </c>
      <c r="M17" s="32"/>
      <c r="N17" s="32"/>
      <c r="O17" s="34"/>
      <c r="X17" s="32">
        <v>11</v>
      </c>
      <c r="Y17" s="32"/>
      <c r="Z17" s="32"/>
      <c r="AA17" s="32"/>
      <c r="AB17" s="32">
        <v>6</v>
      </c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</row>
    <row r="18" spans="2:45" ht="15" customHeight="1">
      <c r="B18" s="35">
        <v>39</v>
      </c>
      <c r="C18" s="37">
        <v>12</v>
      </c>
      <c r="D18" s="37"/>
      <c r="E18" s="22">
        <v>105</v>
      </c>
      <c r="F18" s="44" t="s">
        <v>158</v>
      </c>
      <c r="G18" s="22" t="s">
        <v>159</v>
      </c>
      <c r="H18" s="22" t="s">
        <v>26</v>
      </c>
      <c r="I18" s="22" t="s">
        <v>22</v>
      </c>
      <c r="J18" s="22" t="s">
        <v>28</v>
      </c>
      <c r="K18" s="23" t="s">
        <v>37</v>
      </c>
      <c r="L18" s="41">
        <v>0.024398148148148145</v>
      </c>
      <c r="M18" s="32"/>
      <c r="N18" s="32"/>
      <c r="O18" s="34"/>
      <c r="U18">
        <v>1987</v>
      </c>
      <c r="X18" s="32">
        <v>12</v>
      </c>
      <c r="Y18" s="31"/>
      <c r="Z18" s="32">
        <v>5</v>
      </c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</row>
    <row r="19" spans="2:45" ht="15" customHeight="1">
      <c r="B19" s="35">
        <v>4</v>
      </c>
      <c r="C19" s="37">
        <v>13</v>
      </c>
      <c r="D19" s="37"/>
      <c r="E19" s="22">
        <v>23</v>
      </c>
      <c r="F19" s="44" t="s">
        <v>114</v>
      </c>
      <c r="G19" s="22"/>
      <c r="H19" s="22" t="s">
        <v>26</v>
      </c>
      <c r="I19" s="22" t="s">
        <v>22</v>
      </c>
      <c r="J19" s="22" t="s">
        <v>28</v>
      </c>
      <c r="K19" s="23" t="s">
        <v>38</v>
      </c>
      <c r="L19" s="31">
        <v>0.024467592592592593</v>
      </c>
      <c r="M19" s="32"/>
      <c r="N19" s="31"/>
      <c r="O19" s="34"/>
      <c r="X19" s="32">
        <v>13</v>
      </c>
      <c r="Y19" s="31"/>
      <c r="Z19" s="32"/>
      <c r="AA19" s="31"/>
      <c r="AB19" s="32">
        <v>7</v>
      </c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</row>
    <row r="20" spans="2:45" ht="15" customHeight="1">
      <c r="B20" s="35">
        <v>127</v>
      </c>
      <c r="C20" s="35">
        <v>14</v>
      </c>
      <c r="D20" s="35"/>
      <c r="E20" s="22">
        <v>152</v>
      </c>
      <c r="F20" s="44" t="s">
        <v>276</v>
      </c>
      <c r="G20" s="22"/>
      <c r="H20" s="22" t="s">
        <v>26</v>
      </c>
      <c r="I20" s="22" t="s">
        <v>22</v>
      </c>
      <c r="J20" s="22" t="s">
        <v>28</v>
      </c>
      <c r="K20" s="23" t="s">
        <v>37</v>
      </c>
      <c r="L20" s="41">
        <v>0.024699074074074078</v>
      </c>
      <c r="M20" s="32"/>
      <c r="N20" s="32"/>
      <c r="O20" s="34"/>
      <c r="X20" s="32">
        <v>14</v>
      </c>
      <c r="Y20" s="32"/>
      <c r="Z20" s="32">
        <v>6</v>
      </c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</row>
    <row r="21" spans="2:45" ht="15" customHeight="1">
      <c r="B21" s="35">
        <v>80</v>
      </c>
      <c r="C21" s="37">
        <v>15</v>
      </c>
      <c r="D21" s="37"/>
      <c r="E21" s="22">
        <v>245</v>
      </c>
      <c r="F21" s="44" t="s">
        <v>208</v>
      </c>
      <c r="G21" s="22"/>
      <c r="H21" s="22" t="s">
        <v>26</v>
      </c>
      <c r="I21" s="22" t="s">
        <v>22</v>
      </c>
      <c r="J21" s="22" t="s">
        <v>28</v>
      </c>
      <c r="K21" s="23" t="s">
        <v>38</v>
      </c>
      <c r="L21" s="41">
        <v>0.024745370370370372</v>
      </c>
      <c r="M21" s="32"/>
      <c r="N21" s="32"/>
      <c r="O21" s="34"/>
      <c r="X21" s="32">
        <v>15</v>
      </c>
      <c r="Y21" s="31"/>
      <c r="Z21" s="32"/>
      <c r="AA21" s="31"/>
      <c r="AB21" s="32">
        <v>8</v>
      </c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</row>
    <row r="22" spans="2:45" ht="15" customHeight="1">
      <c r="B22" s="37">
        <v>60</v>
      </c>
      <c r="C22" s="37">
        <v>16</v>
      </c>
      <c r="D22" s="37"/>
      <c r="E22" s="22">
        <v>112</v>
      </c>
      <c r="F22" s="44" t="s">
        <v>184</v>
      </c>
      <c r="G22" s="22" t="s">
        <v>180</v>
      </c>
      <c r="H22" s="22" t="s">
        <v>26</v>
      </c>
      <c r="I22" s="22" t="s">
        <v>22</v>
      </c>
      <c r="J22" s="22" t="s">
        <v>28</v>
      </c>
      <c r="K22" s="23" t="s">
        <v>37</v>
      </c>
      <c r="L22" s="41">
        <v>0.024756944444444443</v>
      </c>
      <c r="M22" s="32"/>
      <c r="N22" s="32"/>
      <c r="O22" s="34"/>
      <c r="X22" s="32">
        <v>16</v>
      </c>
      <c r="Y22" s="31"/>
      <c r="Z22" s="32">
        <v>7</v>
      </c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</row>
    <row r="23" spans="2:45" ht="15" customHeight="1">
      <c r="B23" s="37">
        <v>71</v>
      </c>
      <c r="C23" s="37">
        <v>17</v>
      </c>
      <c r="D23" s="37"/>
      <c r="E23" s="22">
        <v>160</v>
      </c>
      <c r="F23" s="44" t="s">
        <v>196</v>
      </c>
      <c r="G23" s="22"/>
      <c r="H23" s="22" t="s">
        <v>26</v>
      </c>
      <c r="I23" s="22" t="s">
        <v>22</v>
      </c>
      <c r="J23" s="22" t="s">
        <v>28</v>
      </c>
      <c r="K23" s="23" t="s">
        <v>37</v>
      </c>
      <c r="L23" s="41">
        <v>0.024756944444444443</v>
      </c>
      <c r="M23" s="32"/>
      <c r="N23" s="32"/>
      <c r="O23" s="34"/>
      <c r="X23" s="32">
        <v>17</v>
      </c>
      <c r="Y23" s="31"/>
      <c r="Z23" s="32">
        <v>8</v>
      </c>
      <c r="AA23" s="31"/>
      <c r="AB23" s="32"/>
      <c r="AC23" s="31"/>
      <c r="AD23" s="32"/>
      <c r="AE23" s="31"/>
      <c r="AF23" s="32"/>
      <c r="AG23" s="31"/>
      <c r="AH23" s="32"/>
      <c r="AI23" s="31"/>
      <c r="AJ23" s="32"/>
      <c r="AK23" s="31"/>
      <c r="AL23" s="32"/>
      <c r="AM23" s="31"/>
      <c r="AN23" s="32"/>
      <c r="AO23" s="31"/>
      <c r="AP23" s="32"/>
      <c r="AQ23" s="31"/>
      <c r="AR23" s="32"/>
      <c r="AS23" s="31"/>
    </row>
    <row r="24" spans="2:45" ht="15" customHeight="1">
      <c r="B24" s="35">
        <v>43</v>
      </c>
      <c r="C24" s="35">
        <v>18</v>
      </c>
      <c r="D24" s="35"/>
      <c r="E24" s="22">
        <v>109</v>
      </c>
      <c r="F24" s="44" t="s">
        <v>164</v>
      </c>
      <c r="G24" s="22" t="s">
        <v>163</v>
      </c>
      <c r="H24" s="22" t="s">
        <v>26</v>
      </c>
      <c r="I24" s="22" t="s">
        <v>22</v>
      </c>
      <c r="J24" s="22" t="s">
        <v>28</v>
      </c>
      <c r="K24" s="23" t="s">
        <v>40</v>
      </c>
      <c r="L24" s="41">
        <v>0.02516203703703704</v>
      </c>
      <c r="M24" s="32"/>
      <c r="N24" s="32"/>
      <c r="O24" s="34"/>
      <c r="U24">
        <v>1991</v>
      </c>
      <c r="X24" s="32">
        <v>18</v>
      </c>
      <c r="Y24" s="31"/>
      <c r="Z24" s="32"/>
      <c r="AA24" s="31"/>
      <c r="AB24" s="32"/>
      <c r="AC24" s="31"/>
      <c r="AD24" s="32"/>
      <c r="AE24" s="31"/>
      <c r="AF24" s="47">
        <v>1</v>
      </c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</row>
    <row r="25" spans="2:45" ht="15" customHeight="1">
      <c r="B25" s="37">
        <v>76</v>
      </c>
      <c r="C25" s="37">
        <v>19</v>
      </c>
      <c r="D25" s="37"/>
      <c r="E25" s="22">
        <v>230</v>
      </c>
      <c r="F25" s="44" t="s">
        <v>202</v>
      </c>
      <c r="G25" s="22"/>
      <c r="H25" s="22" t="s">
        <v>26</v>
      </c>
      <c r="I25" s="22" t="s">
        <v>22</v>
      </c>
      <c r="J25" s="22" t="s">
        <v>28</v>
      </c>
      <c r="K25" s="23" t="s">
        <v>38</v>
      </c>
      <c r="L25" s="41">
        <v>0.02516203703703704</v>
      </c>
      <c r="M25" s="32"/>
      <c r="N25" s="32"/>
      <c r="O25" s="34"/>
      <c r="X25" s="32">
        <v>19</v>
      </c>
      <c r="Y25" s="31"/>
      <c r="Z25" s="32"/>
      <c r="AA25" s="31"/>
      <c r="AB25" s="32">
        <v>9</v>
      </c>
      <c r="AC25" s="31"/>
      <c r="AD25" s="32"/>
      <c r="AE25" s="31"/>
      <c r="AF25" s="32"/>
      <c r="AG25" s="31"/>
      <c r="AH25" s="32"/>
      <c r="AI25" s="31"/>
      <c r="AJ25" s="32"/>
      <c r="AK25" s="31"/>
      <c r="AL25" s="32"/>
      <c r="AM25" s="31"/>
      <c r="AN25" s="32"/>
      <c r="AO25" s="31"/>
      <c r="AP25" s="32"/>
      <c r="AQ25" s="31"/>
      <c r="AR25" s="32"/>
      <c r="AS25" s="31"/>
    </row>
    <row r="26" spans="2:45" ht="15" customHeight="1">
      <c r="B26" s="35">
        <v>73</v>
      </c>
      <c r="C26" s="37">
        <v>21</v>
      </c>
      <c r="D26" s="37"/>
      <c r="E26" s="22">
        <v>125</v>
      </c>
      <c r="F26" s="44" t="s">
        <v>198</v>
      </c>
      <c r="G26" s="22"/>
      <c r="H26" s="22" t="s">
        <v>26</v>
      </c>
      <c r="I26" s="22" t="s">
        <v>22</v>
      </c>
      <c r="J26" s="22" t="s">
        <v>28</v>
      </c>
      <c r="K26" s="23" t="s">
        <v>39</v>
      </c>
      <c r="L26" s="41">
        <v>0.02525462962962963</v>
      </c>
      <c r="M26" s="32"/>
      <c r="N26" s="32"/>
      <c r="O26" s="34"/>
      <c r="X26" s="32">
        <v>20</v>
      </c>
      <c r="Y26" s="31"/>
      <c r="Z26" s="32"/>
      <c r="AA26" s="31"/>
      <c r="AB26" s="32"/>
      <c r="AC26" s="31"/>
      <c r="AD26" s="47">
        <v>1</v>
      </c>
      <c r="AE26" s="31"/>
      <c r="AF26" s="32"/>
      <c r="AG26" s="31"/>
      <c r="AH26" s="32"/>
      <c r="AI26" s="31"/>
      <c r="AJ26" s="32"/>
      <c r="AK26" s="31"/>
      <c r="AL26" s="32"/>
      <c r="AM26" s="31"/>
      <c r="AN26" s="32"/>
      <c r="AO26" s="31"/>
      <c r="AP26" s="32"/>
      <c r="AQ26" s="31"/>
      <c r="AR26" s="32"/>
      <c r="AS26" s="31"/>
    </row>
    <row r="27" spans="2:45" ht="15" customHeight="1">
      <c r="B27" s="37">
        <v>125</v>
      </c>
      <c r="C27" s="35">
        <v>22</v>
      </c>
      <c r="D27" s="35"/>
      <c r="E27" s="22">
        <v>151</v>
      </c>
      <c r="F27" s="44" t="s">
        <v>273</v>
      </c>
      <c r="G27" s="22"/>
      <c r="H27" s="22" t="s">
        <v>26</v>
      </c>
      <c r="I27" s="22" t="s">
        <v>22</v>
      </c>
      <c r="J27" s="22" t="s">
        <v>28</v>
      </c>
      <c r="K27" s="23" t="s">
        <v>37</v>
      </c>
      <c r="L27" s="41">
        <v>0.025532407407407406</v>
      </c>
      <c r="M27" s="32"/>
      <c r="N27" s="32"/>
      <c r="O27" s="34"/>
      <c r="X27" s="32">
        <v>21</v>
      </c>
      <c r="Y27" s="31"/>
      <c r="Z27" s="32">
        <v>9</v>
      </c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</row>
    <row r="28" spans="2:45" ht="15" customHeight="1">
      <c r="B28" s="35">
        <v>62</v>
      </c>
      <c r="C28" s="37">
        <v>23</v>
      </c>
      <c r="D28" s="37"/>
      <c r="E28" s="22">
        <v>121</v>
      </c>
      <c r="F28" s="44" t="s">
        <v>186</v>
      </c>
      <c r="G28" s="22"/>
      <c r="H28" s="22" t="s">
        <v>26</v>
      </c>
      <c r="I28" s="22" t="s">
        <v>22</v>
      </c>
      <c r="J28" s="22" t="s">
        <v>28</v>
      </c>
      <c r="K28" s="23" t="s">
        <v>40</v>
      </c>
      <c r="L28" s="41">
        <v>0.0256712962962963</v>
      </c>
      <c r="M28" s="32"/>
      <c r="N28" s="32"/>
      <c r="O28" s="34"/>
      <c r="X28" s="32">
        <v>22</v>
      </c>
      <c r="Y28" s="32"/>
      <c r="Z28" s="32"/>
      <c r="AA28" s="32"/>
      <c r="AB28" s="32"/>
      <c r="AC28" s="32"/>
      <c r="AD28" s="32"/>
      <c r="AE28" s="32"/>
      <c r="AF28" s="47">
        <v>2</v>
      </c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</row>
    <row r="29" spans="2:45" ht="15" customHeight="1">
      <c r="B29" s="37">
        <v>53</v>
      </c>
      <c r="C29" s="37">
        <v>24</v>
      </c>
      <c r="D29" s="37"/>
      <c r="E29" s="22">
        <v>110</v>
      </c>
      <c r="F29" s="44" t="s">
        <v>175</v>
      </c>
      <c r="G29" s="22"/>
      <c r="H29" s="22" t="s">
        <v>26</v>
      </c>
      <c r="I29" s="22" t="s">
        <v>22</v>
      </c>
      <c r="J29" s="22" t="s">
        <v>28</v>
      </c>
      <c r="K29" s="23" t="s">
        <v>37</v>
      </c>
      <c r="L29" s="41">
        <v>0.025729166666666664</v>
      </c>
      <c r="M29" s="32"/>
      <c r="N29" s="32"/>
      <c r="O29" s="34"/>
      <c r="X29" s="32">
        <v>23</v>
      </c>
      <c r="Y29" s="32"/>
      <c r="Z29" s="32">
        <v>10</v>
      </c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</row>
    <row r="30" spans="2:45" ht="15" customHeight="1">
      <c r="B30" s="35">
        <v>112</v>
      </c>
      <c r="C30" s="37">
        <v>25</v>
      </c>
      <c r="D30" s="37"/>
      <c r="E30" s="22">
        <v>149</v>
      </c>
      <c r="F30" s="44" t="s">
        <v>254</v>
      </c>
      <c r="G30" s="22"/>
      <c r="H30" s="22" t="s">
        <v>26</v>
      </c>
      <c r="I30" s="22" t="s">
        <v>22</v>
      </c>
      <c r="J30" s="22" t="s">
        <v>28</v>
      </c>
      <c r="K30" s="23" t="s">
        <v>37</v>
      </c>
      <c r="L30" s="41">
        <v>0.02578703703703704</v>
      </c>
      <c r="M30" s="32"/>
      <c r="N30" s="32"/>
      <c r="O30" s="34"/>
      <c r="X30" s="32">
        <v>24</v>
      </c>
      <c r="Y30" s="32"/>
      <c r="Z30" s="32">
        <v>11</v>
      </c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2:45" ht="15" customHeight="1">
      <c r="B31" s="37">
        <v>106</v>
      </c>
      <c r="C31" s="35">
        <v>26</v>
      </c>
      <c r="D31" s="35"/>
      <c r="E31" s="22">
        <v>138</v>
      </c>
      <c r="F31" s="44" t="s">
        <v>244</v>
      </c>
      <c r="G31" s="22" t="s">
        <v>245</v>
      </c>
      <c r="H31" s="22" t="s">
        <v>26</v>
      </c>
      <c r="I31" s="22" t="s">
        <v>22</v>
      </c>
      <c r="J31" s="22" t="s">
        <v>28</v>
      </c>
      <c r="K31" s="23" t="s">
        <v>38</v>
      </c>
      <c r="L31" s="41">
        <v>0.025810185185185183</v>
      </c>
      <c r="M31" s="32"/>
      <c r="N31" s="32"/>
      <c r="O31" s="34"/>
      <c r="X31" s="32">
        <v>25</v>
      </c>
      <c r="Y31" s="32"/>
      <c r="Z31" s="32"/>
      <c r="AA31" s="32"/>
      <c r="AB31" s="32">
        <v>10</v>
      </c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  <row r="32" spans="2:45" ht="15" customHeight="1">
      <c r="B32" s="37">
        <v>72</v>
      </c>
      <c r="C32" s="37">
        <v>27</v>
      </c>
      <c r="D32" s="37"/>
      <c r="E32" s="22">
        <v>142</v>
      </c>
      <c r="F32" s="44" t="s">
        <v>197</v>
      </c>
      <c r="G32" s="22"/>
      <c r="H32" s="22" t="s">
        <v>26</v>
      </c>
      <c r="I32" s="22" t="s">
        <v>22</v>
      </c>
      <c r="J32" s="22" t="s">
        <v>28</v>
      </c>
      <c r="K32" s="23" t="s">
        <v>37</v>
      </c>
      <c r="L32" s="41">
        <v>0.026122685185185183</v>
      </c>
      <c r="M32" s="32"/>
      <c r="N32" s="32"/>
      <c r="O32" s="34"/>
      <c r="X32" s="32">
        <v>26</v>
      </c>
      <c r="Y32" s="32"/>
      <c r="Z32" s="32">
        <v>12</v>
      </c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</row>
    <row r="33" spans="2:45" ht="15" customHeight="1">
      <c r="B33" s="37">
        <v>78</v>
      </c>
      <c r="C33" s="37">
        <v>28</v>
      </c>
      <c r="D33" s="37"/>
      <c r="E33" s="22">
        <v>128</v>
      </c>
      <c r="F33" s="44" t="s">
        <v>205</v>
      </c>
      <c r="G33" s="22"/>
      <c r="H33" s="22" t="s">
        <v>26</v>
      </c>
      <c r="I33" s="22" t="s">
        <v>22</v>
      </c>
      <c r="J33" s="22" t="s">
        <v>28</v>
      </c>
      <c r="K33" s="23" t="s">
        <v>37</v>
      </c>
      <c r="L33" s="41">
        <v>0.026238425925925925</v>
      </c>
      <c r="M33" s="32"/>
      <c r="N33" s="32"/>
      <c r="O33" s="34"/>
      <c r="X33" s="32">
        <v>27</v>
      </c>
      <c r="Y33" s="32"/>
      <c r="Z33" s="32">
        <v>13</v>
      </c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2:45" ht="15" customHeight="1">
      <c r="B34" s="35">
        <v>104</v>
      </c>
      <c r="C34" s="37">
        <v>29</v>
      </c>
      <c r="D34" s="37"/>
      <c r="E34" s="22">
        <v>137</v>
      </c>
      <c r="F34" s="44" t="s">
        <v>241</v>
      </c>
      <c r="G34" s="22" t="s">
        <v>242</v>
      </c>
      <c r="H34" s="22" t="s">
        <v>26</v>
      </c>
      <c r="I34" s="22" t="s">
        <v>22</v>
      </c>
      <c r="J34" s="22" t="s">
        <v>28</v>
      </c>
      <c r="K34" s="23" t="s">
        <v>37</v>
      </c>
      <c r="L34" s="41">
        <v>0.02642361111111111</v>
      </c>
      <c r="M34" s="32"/>
      <c r="N34" s="32"/>
      <c r="O34" s="34"/>
      <c r="X34" s="32">
        <v>28</v>
      </c>
      <c r="Y34" s="32"/>
      <c r="Z34" s="32">
        <v>14</v>
      </c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</row>
    <row r="35" spans="2:45" ht="15" customHeight="1">
      <c r="B35" s="37">
        <v>25</v>
      </c>
      <c r="C35" s="35">
        <v>30</v>
      </c>
      <c r="D35" s="35"/>
      <c r="E35" s="22">
        <v>63</v>
      </c>
      <c r="F35" s="44" t="s">
        <v>138</v>
      </c>
      <c r="G35" s="22" t="s">
        <v>139</v>
      </c>
      <c r="H35" s="22" t="s">
        <v>26</v>
      </c>
      <c r="I35" s="22" t="s">
        <v>22</v>
      </c>
      <c r="J35" s="22" t="s">
        <v>28</v>
      </c>
      <c r="K35" s="23" t="s">
        <v>37</v>
      </c>
      <c r="L35" s="41">
        <v>0.026516203703703698</v>
      </c>
      <c r="M35" s="32"/>
      <c r="N35" s="32"/>
      <c r="O35" s="34"/>
      <c r="U35">
        <v>1973</v>
      </c>
      <c r="X35" s="32">
        <v>29</v>
      </c>
      <c r="Y35" s="32"/>
      <c r="Z35" s="32">
        <v>15</v>
      </c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</row>
    <row r="36" spans="2:45" ht="15" customHeight="1">
      <c r="B36" s="37">
        <v>2</v>
      </c>
      <c r="C36" s="37">
        <v>31</v>
      </c>
      <c r="D36" s="37"/>
      <c r="E36" s="22">
        <v>18</v>
      </c>
      <c r="F36" s="44" t="s">
        <v>288</v>
      </c>
      <c r="G36" s="22"/>
      <c r="H36" s="22" t="s">
        <v>26</v>
      </c>
      <c r="I36" s="22" t="s">
        <v>22</v>
      </c>
      <c r="J36" s="22" t="s">
        <v>28</v>
      </c>
      <c r="K36" s="23" t="s">
        <v>38</v>
      </c>
      <c r="L36" s="31">
        <v>0.026631944444444444</v>
      </c>
      <c r="M36" s="32"/>
      <c r="N36" s="31"/>
      <c r="O36" s="34"/>
      <c r="P36" s="2">
        <v>2007</v>
      </c>
      <c r="U36">
        <v>1954</v>
      </c>
      <c r="X36" s="32">
        <v>30</v>
      </c>
      <c r="Y36" s="32"/>
      <c r="Z36" s="32"/>
      <c r="AA36" s="32"/>
      <c r="AB36" s="32">
        <v>11</v>
      </c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2:45" ht="15" customHeight="1">
      <c r="B37" s="37">
        <v>83</v>
      </c>
      <c r="C37" s="37">
        <v>32</v>
      </c>
      <c r="D37" s="37"/>
      <c r="E37" s="22">
        <v>129</v>
      </c>
      <c r="F37" s="44" t="s">
        <v>211</v>
      </c>
      <c r="G37" s="22"/>
      <c r="H37" s="22" t="s">
        <v>26</v>
      </c>
      <c r="I37" s="22" t="s">
        <v>22</v>
      </c>
      <c r="J37" s="22" t="s">
        <v>28</v>
      </c>
      <c r="K37" s="23" t="s">
        <v>38</v>
      </c>
      <c r="L37" s="41">
        <v>0.02666666666666667</v>
      </c>
      <c r="M37" s="42"/>
      <c r="N37" s="42"/>
      <c r="O37" s="43"/>
      <c r="X37" s="32">
        <v>31</v>
      </c>
      <c r="Y37" s="32"/>
      <c r="Z37" s="32"/>
      <c r="AA37" s="32"/>
      <c r="AB37" s="32">
        <v>12</v>
      </c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</row>
    <row r="38" spans="2:45" ht="15" customHeight="1">
      <c r="B38" s="37">
        <v>64</v>
      </c>
      <c r="C38" s="37">
        <v>33</v>
      </c>
      <c r="D38" s="37"/>
      <c r="E38" s="22">
        <v>77</v>
      </c>
      <c r="F38" s="44" t="s">
        <v>188</v>
      </c>
      <c r="G38" s="22" t="s">
        <v>189</v>
      </c>
      <c r="H38" s="22" t="s">
        <v>26</v>
      </c>
      <c r="I38" s="22" t="s">
        <v>22</v>
      </c>
      <c r="J38" s="22" t="s">
        <v>28</v>
      </c>
      <c r="K38" s="23" t="s">
        <v>38</v>
      </c>
      <c r="L38" s="41">
        <v>0.026782407407407408</v>
      </c>
      <c r="M38" s="32"/>
      <c r="N38" s="32"/>
      <c r="O38" s="34"/>
      <c r="X38" s="32">
        <v>32</v>
      </c>
      <c r="Y38" s="32"/>
      <c r="Z38" s="32"/>
      <c r="AA38" s="32"/>
      <c r="AB38" s="32">
        <v>13</v>
      </c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</row>
    <row r="39" spans="2:45" ht="15" customHeight="1">
      <c r="B39" s="37">
        <v>49</v>
      </c>
      <c r="C39" s="35">
        <v>34</v>
      </c>
      <c r="D39" s="35"/>
      <c r="E39" s="22">
        <v>197</v>
      </c>
      <c r="F39" s="44" t="s">
        <v>171</v>
      </c>
      <c r="G39" s="22"/>
      <c r="H39" s="22" t="s">
        <v>26</v>
      </c>
      <c r="I39" s="22" t="s">
        <v>22</v>
      </c>
      <c r="J39" s="22" t="s">
        <v>28</v>
      </c>
      <c r="K39" s="23" t="s">
        <v>39</v>
      </c>
      <c r="L39" s="41">
        <v>0.02697916666666667</v>
      </c>
      <c r="M39" s="32"/>
      <c r="N39" s="32"/>
      <c r="O39" s="34"/>
      <c r="X39" s="32">
        <v>33</v>
      </c>
      <c r="Y39" s="32"/>
      <c r="Z39" s="32"/>
      <c r="AA39" s="32"/>
      <c r="AB39" s="32"/>
      <c r="AC39" s="32"/>
      <c r="AD39" s="47">
        <v>2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</row>
    <row r="40" spans="2:45" ht="15" customHeight="1">
      <c r="B40" s="35">
        <v>32</v>
      </c>
      <c r="C40" s="37">
        <v>35</v>
      </c>
      <c r="D40" s="37"/>
      <c r="E40" s="22">
        <v>90</v>
      </c>
      <c r="F40" s="44" t="s">
        <v>148</v>
      </c>
      <c r="G40" s="22"/>
      <c r="H40" s="22" t="s">
        <v>26</v>
      </c>
      <c r="I40" s="22" t="s">
        <v>22</v>
      </c>
      <c r="J40" s="22" t="s">
        <v>28</v>
      </c>
      <c r="K40" s="23" t="s">
        <v>37</v>
      </c>
      <c r="L40" s="41">
        <v>0.02702546296296296</v>
      </c>
      <c r="M40" s="32"/>
      <c r="N40" s="32"/>
      <c r="O40" s="34"/>
      <c r="U40">
        <v>1980</v>
      </c>
      <c r="X40" s="32">
        <v>34</v>
      </c>
      <c r="Y40" s="32"/>
      <c r="Z40" s="32">
        <v>16</v>
      </c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</row>
    <row r="41" spans="2:45" ht="15" customHeight="1">
      <c r="B41" s="35">
        <v>65</v>
      </c>
      <c r="C41" s="37">
        <v>36</v>
      </c>
      <c r="D41" s="37"/>
      <c r="E41" s="22">
        <v>122</v>
      </c>
      <c r="F41" s="44" t="s">
        <v>291</v>
      </c>
      <c r="G41" s="22"/>
      <c r="H41" s="22" t="s">
        <v>26</v>
      </c>
      <c r="I41" s="22" t="s">
        <v>22</v>
      </c>
      <c r="J41" s="22" t="s">
        <v>28</v>
      </c>
      <c r="K41" s="23" t="s">
        <v>40</v>
      </c>
      <c r="L41" s="41">
        <v>0.027268518518518515</v>
      </c>
      <c r="M41" s="32"/>
      <c r="N41" s="32"/>
      <c r="O41" s="34"/>
      <c r="X41" s="32">
        <v>35</v>
      </c>
      <c r="Y41" s="32"/>
      <c r="Z41" s="32"/>
      <c r="AA41" s="32"/>
      <c r="AB41" s="32"/>
      <c r="AC41" s="32"/>
      <c r="AD41" s="32"/>
      <c r="AE41" s="32"/>
      <c r="AF41" s="47">
        <v>3</v>
      </c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</row>
    <row r="42" spans="2:45" ht="15" customHeight="1">
      <c r="B42" s="35">
        <v>130</v>
      </c>
      <c r="C42" s="37">
        <v>37</v>
      </c>
      <c r="D42" s="37"/>
      <c r="E42" s="22">
        <v>153</v>
      </c>
      <c r="F42" s="44" t="s">
        <v>280</v>
      </c>
      <c r="G42" s="22" t="s">
        <v>283</v>
      </c>
      <c r="H42" s="22" t="s">
        <v>26</v>
      </c>
      <c r="I42" s="22" t="s">
        <v>22</v>
      </c>
      <c r="J42" s="22" t="s">
        <v>28</v>
      </c>
      <c r="K42" s="23" t="s">
        <v>39</v>
      </c>
      <c r="L42" s="41">
        <v>0.027337962962962963</v>
      </c>
      <c r="M42" s="32"/>
      <c r="N42" s="32"/>
      <c r="O42" s="34"/>
      <c r="X42" s="32">
        <v>36</v>
      </c>
      <c r="Y42" s="32"/>
      <c r="Z42" s="32"/>
      <c r="AA42" s="32"/>
      <c r="AB42" s="32"/>
      <c r="AC42" s="32"/>
      <c r="AD42" s="47">
        <v>3</v>
      </c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</row>
    <row r="43" spans="2:45" ht="15" customHeight="1">
      <c r="B43" s="35">
        <v>50</v>
      </c>
      <c r="C43" s="35">
        <v>38</v>
      </c>
      <c r="D43" s="35"/>
      <c r="E43" s="22">
        <v>198</v>
      </c>
      <c r="F43" s="44" t="s">
        <v>172</v>
      </c>
      <c r="G43" s="22"/>
      <c r="H43" s="22" t="s">
        <v>26</v>
      </c>
      <c r="I43" s="22" t="s">
        <v>22</v>
      </c>
      <c r="J43" s="22" t="s">
        <v>28</v>
      </c>
      <c r="K43" s="23" t="s">
        <v>40</v>
      </c>
      <c r="L43" s="41">
        <v>0.027418981481481485</v>
      </c>
      <c r="M43" s="32"/>
      <c r="N43" s="32"/>
      <c r="O43" s="34"/>
      <c r="X43" s="32">
        <v>37</v>
      </c>
      <c r="Y43" s="32"/>
      <c r="Z43" s="32"/>
      <c r="AA43" s="32"/>
      <c r="AB43" s="32"/>
      <c r="AC43" s="32"/>
      <c r="AD43" s="32"/>
      <c r="AE43" s="32"/>
      <c r="AF43" s="32">
        <v>4</v>
      </c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</row>
    <row r="44" spans="2:45" ht="15" customHeight="1">
      <c r="B44" s="35">
        <v>88</v>
      </c>
      <c r="C44" s="37">
        <v>39</v>
      </c>
      <c r="D44" s="37"/>
      <c r="E44" s="22">
        <v>252</v>
      </c>
      <c r="F44" s="44" t="s">
        <v>217</v>
      </c>
      <c r="G44" s="22" t="s">
        <v>218</v>
      </c>
      <c r="H44" s="22" t="s">
        <v>26</v>
      </c>
      <c r="I44" s="22" t="s">
        <v>22</v>
      </c>
      <c r="J44" s="22" t="s">
        <v>28</v>
      </c>
      <c r="K44" s="23" t="s">
        <v>37</v>
      </c>
      <c r="L44" s="41">
        <v>0.027546296296296294</v>
      </c>
      <c r="M44" s="32"/>
      <c r="N44" s="32"/>
      <c r="O44" s="34"/>
      <c r="X44" s="32">
        <v>38</v>
      </c>
      <c r="Y44" s="32"/>
      <c r="Z44" s="32">
        <v>17</v>
      </c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</row>
    <row r="45" spans="2:45" ht="15" customHeight="1">
      <c r="B45" s="35">
        <v>100</v>
      </c>
      <c r="C45" s="37">
        <v>40</v>
      </c>
      <c r="D45" s="37"/>
      <c r="E45" s="22">
        <v>256</v>
      </c>
      <c r="F45" s="44" t="s">
        <v>236</v>
      </c>
      <c r="G45" s="22" t="s">
        <v>204</v>
      </c>
      <c r="H45" s="22" t="s">
        <v>26</v>
      </c>
      <c r="I45" s="22" t="s">
        <v>22</v>
      </c>
      <c r="J45" s="22" t="s">
        <v>28</v>
      </c>
      <c r="K45" s="23" t="s">
        <v>38</v>
      </c>
      <c r="L45" s="41">
        <v>0.02763888888888889</v>
      </c>
      <c r="M45" s="32"/>
      <c r="N45" s="32"/>
      <c r="O45" s="34"/>
      <c r="X45" s="32">
        <v>39</v>
      </c>
      <c r="Y45" s="32"/>
      <c r="Z45" s="32"/>
      <c r="AA45" s="32"/>
      <c r="AB45" s="32">
        <v>14</v>
      </c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</row>
    <row r="46" spans="2:45" ht="15" customHeight="1">
      <c r="B46" s="35">
        <v>31</v>
      </c>
      <c r="C46" s="37">
        <v>41</v>
      </c>
      <c r="D46" s="37"/>
      <c r="E46" s="22">
        <v>80</v>
      </c>
      <c r="F46" s="44" t="s">
        <v>146</v>
      </c>
      <c r="G46" s="22" t="s">
        <v>147</v>
      </c>
      <c r="H46" s="22" t="s">
        <v>26</v>
      </c>
      <c r="I46" s="22" t="s">
        <v>22</v>
      </c>
      <c r="J46" s="22" t="s">
        <v>28</v>
      </c>
      <c r="K46" s="23" t="s">
        <v>37</v>
      </c>
      <c r="L46" s="41">
        <v>0.02774305555555556</v>
      </c>
      <c r="M46" s="32"/>
      <c r="N46" s="32"/>
      <c r="O46" s="34"/>
      <c r="U46">
        <v>1979</v>
      </c>
      <c r="X46" s="32">
        <v>40</v>
      </c>
      <c r="Y46" s="32"/>
      <c r="Z46" s="32">
        <v>18</v>
      </c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</row>
    <row r="47" spans="2:45" ht="15" customHeight="1">
      <c r="B47" s="37">
        <v>79</v>
      </c>
      <c r="C47" s="35">
        <v>42</v>
      </c>
      <c r="D47" s="35"/>
      <c r="E47" s="22">
        <v>241</v>
      </c>
      <c r="F47" s="44" t="s">
        <v>206</v>
      </c>
      <c r="G47" s="22" t="s">
        <v>207</v>
      </c>
      <c r="H47" s="22" t="s">
        <v>26</v>
      </c>
      <c r="I47" s="22" t="s">
        <v>23</v>
      </c>
      <c r="J47" s="22" t="s">
        <v>28</v>
      </c>
      <c r="K47" s="23" t="s">
        <v>134</v>
      </c>
      <c r="L47" s="41">
        <v>0.027777777777777776</v>
      </c>
      <c r="M47" s="32"/>
      <c r="N47" s="32"/>
      <c r="O47" s="34"/>
      <c r="X47" s="32">
        <v>41</v>
      </c>
      <c r="Y47" s="32"/>
      <c r="Z47" s="32"/>
      <c r="AA47" s="32"/>
      <c r="AB47" s="32"/>
      <c r="AC47" s="32"/>
      <c r="AD47" s="32"/>
      <c r="AE47" s="32"/>
      <c r="AF47" s="32"/>
      <c r="AG47" s="32"/>
      <c r="AH47" s="47">
        <v>2</v>
      </c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</row>
    <row r="48" spans="2:45" ht="15" customHeight="1">
      <c r="B48" s="37">
        <v>86</v>
      </c>
      <c r="C48" s="37">
        <v>43</v>
      </c>
      <c r="D48" s="37"/>
      <c r="E48" s="22">
        <v>130</v>
      </c>
      <c r="F48" s="44" t="s">
        <v>215</v>
      </c>
      <c r="G48" s="22"/>
      <c r="H48" s="22" t="s">
        <v>26</v>
      </c>
      <c r="I48" s="22" t="s">
        <v>22</v>
      </c>
      <c r="J48" s="22" t="s">
        <v>28</v>
      </c>
      <c r="K48" s="23" t="s">
        <v>40</v>
      </c>
      <c r="L48" s="41">
        <v>0.027800925925925923</v>
      </c>
      <c r="M48" s="42"/>
      <c r="N48" s="42"/>
      <c r="O48" s="43"/>
      <c r="X48" s="32">
        <v>42</v>
      </c>
      <c r="Y48" s="32"/>
      <c r="Z48" s="32"/>
      <c r="AA48" s="32"/>
      <c r="AB48" s="32"/>
      <c r="AC48" s="32"/>
      <c r="AD48" s="32"/>
      <c r="AE48" s="32"/>
      <c r="AF48" s="32">
        <v>5</v>
      </c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</row>
    <row r="49" spans="2:45" ht="15" customHeight="1">
      <c r="B49" s="35">
        <v>126</v>
      </c>
      <c r="C49" s="37">
        <v>44</v>
      </c>
      <c r="D49" s="37"/>
      <c r="E49" s="22">
        <v>238</v>
      </c>
      <c r="F49" s="44" t="s">
        <v>274</v>
      </c>
      <c r="G49" s="22" t="s">
        <v>275</v>
      </c>
      <c r="H49" s="22" t="s">
        <v>26</v>
      </c>
      <c r="I49" s="22" t="s">
        <v>22</v>
      </c>
      <c r="J49" s="22" t="s">
        <v>28</v>
      </c>
      <c r="K49" s="23" t="s">
        <v>40</v>
      </c>
      <c r="L49" s="41">
        <v>0.027974537037037034</v>
      </c>
      <c r="M49" s="32"/>
      <c r="N49" s="32"/>
      <c r="O49" s="34"/>
      <c r="X49" s="32">
        <v>43</v>
      </c>
      <c r="Y49" s="32"/>
      <c r="Z49" s="32"/>
      <c r="AA49" s="32"/>
      <c r="AB49" s="32"/>
      <c r="AC49" s="32"/>
      <c r="AD49" s="32"/>
      <c r="AE49" s="32"/>
      <c r="AF49" s="32">
        <v>6</v>
      </c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</row>
    <row r="50" spans="2:45" ht="15" customHeight="1">
      <c r="B50" s="37">
        <v>52</v>
      </c>
      <c r="C50" s="37">
        <v>45</v>
      </c>
      <c r="D50" s="37"/>
      <c r="E50" s="22">
        <v>200</v>
      </c>
      <c r="F50" s="44" t="s">
        <v>174</v>
      </c>
      <c r="G50" s="22"/>
      <c r="H50" s="22" t="s">
        <v>26</v>
      </c>
      <c r="I50" s="22" t="s">
        <v>22</v>
      </c>
      <c r="J50" s="22" t="s">
        <v>28</v>
      </c>
      <c r="K50" s="23" t="s">
        <v>39</v>
      </c>
      <c r="L50" s="41">
        <v>0.028171296296296302</v>
      </c>
      <c r="M50" s="32"/>
      <c r="N50" s="32"/>
      <c r="O50" s="34"/>
      <c r="X50" s="32">
        <v>44</v>
      </c>
      <c r="Y50" s="32"/>
      <c r="Z50" s="32"/>
      <c r="AA50" s="32"/>
      <c r="AB50" s="32"/>
      <c r="AC50" s="32"/>
      <c r="AD50" s="32">
        <v>4</v>
      </c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</row>
    <row r="51" spans="2:45" ht="15" customHeight="1">
      <c r="B51" s="35">
        <v>84</v>
      </c>
      <c r="C51" s="35">
        <v>46</v>
      </c>
      <c r="D51" s="35"/>
      <c r="E51" s="22">
        <v>246</v>
      </c>
      <c r="F51" s="44" t="s">
        <v>292</v>
      </c>
      <c r="G51" s="22" t="s">
        <v>212</v>
      </c>
      <c r="H51" s="22" t="s">
        <v>26</v>
      </c>
      <c r="I51" s="22" t="s">
        <v>23</v>
      </c>
      <c r="J51" s="22" t="s">
        <v>28</v>
      </c>
      <c r="K51" s="23" t="s">
        <v>113</v>
      </c>
      <c r="L51" s="41">
        <v>0.028182870370370372</v>
      </c>
      <c r="M51" s="32"/>
      <c r="N51" s="32"/>
      <c r="O51" s="34"/>
      <c r="X51" s="32">
        <v>45</v>
      </c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47">
        <v>1</v>
      </c>
      <c r="AK51" s="32"/>
      <c r="AL51" s="32"/>
      <c r="AM51" s="32"/>
      <c r="AN51" s="32"/>
      <c r="AO51" s="32"/>
      <c r="AP51" s="32"/>
      <c r="AQ51" s="32"/>
      <c r="AR51" s="32"/>
      <c r="AS51" s="32"/>
    </row>
    <row r="52" spans="2:45" ht="15" customHeight="1">
      <c r="B52" s="37">
        <v>6</v>
      </c>
      <c r="C52" s="37">
        <v>113</v>
      </c>
      <c r="D52" s="37"/>
      <c r="E52" s="22">
        <v>30</v>
      </c>
      <c r="F52" s="44" t="s">
        <v>116</v>
      </c>
      <c r="G52" s="22" t="s">
        <v>117</v>
      </c>
      <c r="H52" s="22" t="s">
        <v>26</v>
      </c>
      <c r="I52" s="22" t="s">
        <v>22</v>
      </c>
      <c r="J52" s="22" t="s">
        <v>28</v>
      </c>
      <c r="K52" s="23" t="s">
        <v>38</v>
      </c>
      <c r="L52" s="31">
        <v>0.028576388888888887</v>
      </c>
      <c r="M52" s="32"/>
      <c r="N52" s="31"/>
      <c r="O52" s="34"/>
      <c r="P52" s="2">
        <v>2005</v>
      </c>
      <c r="Q52" s="2" t="s">
        <v>28</v>
      </c>
      <c r="R52" s="2" t="s">
        <v>23</v>
      </c>
      <c r="U52">
        <v>1952</v>
      </c>
      <c r="X52" s="32">
        <v>46</v>
      </c>
      <c r="Y52" s="32"/>
      <c r="Z52" s="32"/>
      <c r="AA52" s="32"/>
      <c r="AB52" s="32">
        <v>15</v>
      </c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</row>
    <row r="53" spans="2:45" ht="15" customHeight="1">
      <c r="B53" s="37">
        <v>109</v>
      </c>
      <c r="C53" s="37">
        <v>48</v>
      </c>
      <c r="D53" s="37"/>
      <c r="E53" s="22">
        <v>139</v>
      </c>
      <c r="F53" s="44" t="s">
        <v>250</v>
      </c>
      <c r="G53" s="22"/>
      <c r="H53" s="22" t="s">
        <v>26</v>
      </c>
      <c r="I53" s="22" t="s">
        <v>22</v>
      </c>
      <c r="J53" s="22" t="s">
        <v>28</v>
      </c>
      <c r="K53" s="23" t="s">
        <v>37</v>
      </c>
      <c r="L53" s="41">
        <v>0.02866898148148148</v>
      </c>
      <c r="M53" s="32"/>
      <c r="N53" s="32"/>
      <c r="O53" s="34"/>
      <c r="X53" s="32">
        <v>47</v>
      </c>
      <c r="Y53" s="32"/>
      <c r="Z53" s="32">
        <v>19</v>
      </c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</row>
    <row r="54" spans="2:45" ht="15" customHeight="1">
      <c r="B54" s="35">
        <v>17</v>
      </c>
      <c r="C54" s="37">
        <v>49</v>
      </c>
      <c r="D54" s="37"/>
      <c r="E54" s="22">
        <v>45</v>
      </c>
      <c r="F54" s="44" t="s">
        <v>129</v>
      </c>
      <c r="G54" s="22"/>
      <c r="H54" s="22" t="s">
        <v>26</v>
      </c>
      <c r="I54" s="22" t="s">
        <v>22</v>
      </c>
      <c r="J54" s="22" t="s">
        <v>27</v>
      </c>
      <c r="K54" s="23" t="s">
        <v>37</v>
      </c>
      <c r="L54" s="31">
        <v>0.028749999999999998</v>
      </c>
      <c r="M54" s="32"/>
      <c r="N54" s="32"/>
      <c r="O54" s="34"/>
      <c r="U54">
        <v>1965</v>
      </c>
      <c r="X54" s="32">
        <v>48</v>
      </c>
      <c r="Y54" s="32"/>
      <c r="Z54" s="32">
        <v>20</v>
      </c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47">
        <v>1</v>
      </c>
      <c r="AO54" s="32"/>
      <c r="AP54" s="47">
        <v>1</v>
      </c>
      <c r="AQ54" s="32"/>
      <c r="AR54" s="32"/>
      <c r="AS54" s="32"/>
    </row>
    <row r="55" spans="2:45" ht="15" customHeight="1">
      <c r="B55" s="37">
        <v>75</v>
      </c>
      <c r="C55" s="35">
        <v>50</v>
      </c>
      <c r="D55" s="35"/>
      <c r="E55" s="22">
        <v>143</v>
      </c>
      <c r="F55" s="44" t="s">
        <v>200</v>
      </c>
      <c r="G55" s="22" t="s">
        <v>201</v>
      </c>
      <c r="H55" s="22" t="s">
        <v>26</v>
      </c>
      <c r="I55" s="22" t="s">
        <v>22</v>
      </c>
      <c r="J55" s="22" t="s">
        <v>28</v>
      </c>
      <c r="K55" s="23" t="s">
        <v>39</v>
      </c>
      <c r="L55" s="41">
        <v>0.028807870370370373</v>
      </c>
      <c r="M55" s="32"/>
      <c r="N55" s="32"/>
      <c r="O55" s="34"/>
      <c r="X55" s="32">
        <v>49</v>
      </c>
      <c r="Y55" s="32"/>
      <c r="Z55" s="32"/>
      <c r="AA55" s="32"/>
      <c r="AB55" s="32"/>
      <c r="AC55" s="32"/>
      <c r="AD55" s="32">
        <v>5</v>
      </c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</row>
    <row r="56" spans="2:45" ht="15" customHeight="1">
      <c r="B56" s="35">
        <v>23</v>
      </c>
      <c r="C56" s="37">
        <v>51</v>
      </c>
      <c r="D56" s="37"/>
      <c r="E56" s="22">
        <v>58</v>
      </c>
      <c r="F56" s="44" t="s">
        <v>136</v>
      </c>
      <c r="G56" s="22"/>
      <c r="H56" s="22" t="s">
        <v>26</v>
      </c>
      <c r="I56" s="22" t="s">
        <v>22</v>
      </c>
      <c r="J56" s="22" t="s">
        <v>28</v>
      </c>
      <c r="K56" s="23" t="s">
        <v>37</v>
      </c>
      <c r="L56" s="41">
        <v>0.02884259259259259</v>
      </c>
      <c r="M56" s="32"/>
      <c r="N56" s="32"/>
      <c r="O56" s="34"/>
      <c r="U56">
        <v>1971</v>
      </c>
      <c r="X56" s="32">
        <v>50</v>
      </c>
      <c r="Y56" s="32"/>
      <c r="Z56" s="32">
        <v>21</v>
      </c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</row>
    <row r="57" spans="2:45" ht="15" customHeight="1">
      <c r="B57" s="37">
        <v>41</v>
      </c>
      <c r="C57" s="37">
        <v>52</v>
      </c>
      <c r="D57" s="37"/>
      <c r="E57" s="22">
        <v>107</v>
      </c>
      <c r="F57" s="44" t="s">
        <v>161</v>
      </c>
      <c r="G57" s="22"/>
      <c r="H57" s="22" t="s">
        <v>26</v>
      </c>
      <c r="I57" s="22" t="s">
        <v>22</v>
      </c>
      <c r="J57" s="22" t="s">
        <v>28</v>
      </c>
      <c r="K57" s="23" t="s">
        <v>37</v>
      </c>
      <c r="L57" s="41">
        <v>0.02884259259259259</v>
      </c>
      <c r="M57" s="32"/>
      <c r="N57" s="32"/>
      <c r="O57" s="34"/>
      <c r="U57">
        <v>1989</v>
      </c>
      <c r="X57" s="32">
        <v>51</v>
      </c>
      <c r="Y57" s="32"/>
      <c r="Z57" s="32">
        <v>22</v>
      </c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</row>
    <row r="58" spans="2:45" ht="15" customHeight="1">
      <c r="B58" s="35">
        <v>93</v>
      </c>
      <c r="C58" s="37">
        <v>53</v>
      </c>
      <c r="D58" s="37"/>
      <c r="E58" s="22">
        <v>249</v>
      </c>
      <c r="F58" s="44" t="s">
        <v>226</v>
      </c>
      <c r="G58" s="22" t="s">
        <v>227</v>
      </c>
      <c r="H58" s="22" t="s">
        <v>26</v>
      </c>
      <c r="I58" s="22" t="s">
        <v>22</v>
      </c>
      <c r="J58" s="22" t="s">
        <v>28</v>
      </c>
      <c r="K58" s="23" t="s">
        <v>40</v>
      </c>
      <c r="L58" s="41">
        <v>0.028969907407407406</v>
      </c>
      <c r="M58" s="32"/>
      <c r="N58" s="32"/>
      <c r="O58" s="34"/>
      <c r="X58" s="32">
        <v>52</v>
      </c>
      <c r="Y58" s="32"/>
      <c r="Z58" s="32"/>
      <c r="AA58" s="32"/>
      <c r="AB58" s="32"/>
      <c r="AC58" s="32"/>
      <c r="AD58" s="32"/>
      <c r="AE58" s="32"/>
      <c r="AF58" s="32">
        <v>7</v>
      </c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</row>
    <row r="59" spans="2:45" ht="15" customHeight="1">
      <c r="B59" s="35">
        <v>54</v>
      </c>
      <c r="C59" s="35">
        <v>54</v>
      </c>
      <c r="D59" s="35"/>
      <c r="E59" s="22">
        <v>74</v>
      </c>
      <c r="F59" s="44" t="s">
        <v>176</v>
      </c>
      <c r="G59" s="22" t="s">
        <v>177</v>
      </c>
      <c r="H59" s="22" t="s">
        <v>26</v>
      </c>
      <c r="I59" s="22" t="s">
        <v>22</v>
      </c>
      <c r="J59" s="22" t="s">
        <v>28</v>
      </c>
      <c r="K59" s="23" t="s">
        <v>37</v>
      </c>
      <c r="L59" s="41">
        <v>0.02900462962962963</v>
      </c>
      <c r="M59" s="32"/>
      <c r="N59" s="32"/>
      <c r="O59" s="34"/>
      <c r="X59" s="32">
        <v>53</v>
      </c>
      <c r="Y59" s="32"/>
      <c r="Z59" s="32">
        <v>23</v>
      </c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</row>
    <row r="60" spans="2:45" ht="15" customHeight="1">
      <c r="B60" s="35">
        <v>92</v>
      </c>
      <c r="C60" s="37">
        <v>55</v>
      </c>
      <c r="D60" s="37"/>
      <c r="E60" s="22">
        <v>132</v>
      </c>
      <c r="F60" s="44" t="s">
        <v>225</v>
      </c>
      <c r="G60" s="22"/>
      <c r="H60" s="22" t="s">
        <v>26</v>
      </c>
      <c r="I60" s="22" t="s">
        <v>22</v>
      </c>
      <c r="J60" s="22" t="s">
        <v>28</v>
      </c>
      <c r="K60" s="23" t="s">
        <v>39</v>
      </c>
      <c r="L60" s="41">
        <v>0.029074074074074075</v>
      </c>
      <c r="M60" s="32"/>
      <c r="N60" s="32"/>
      <c r="O60" s="34"/>
      <c r="X60" s="32">
        <v>54</v>
      </c>
      <c r="Y60" s="32"/>
      <c r="Z60" s="32"/>
      <c r="AA60" s="32"/>
      <c r="AB60" s="32"/>
      <c r="AC60" s="32"/>
      <c r="AD60" s="32">
        <v>6</v>
      </c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</row>
    <row r="61" spans="2:45" ht="15" customHeight="1">
      <c r="B61" s="35">
        <v>61</v>
      </c>
      <c r="C61" s="37">
        <v>56</v>
      </c>
      <c r="D61" s="37"/>
      <c r="E61" s="22">
        <v>76</v>
      </c>
      <c r="F61" s="44" t="s">
        <v>185</v>
      </c>
      <c r="G61" s="22"/>
      <c r="H61" s="22" t="s">
        <v>26</v>
      </c>
      <c r="I61" s="22" t="s">
        <v>22</v>
      </c>
      <c r="J61" s="22" t="s">
        <v>28</v>
      </c>
      <c r="K61" s="23" t="s">
        <v>38</v>
      </c>
      <c r="L61" s="41">
        <v>0.029097222222222222</v>
      </c>
      <c r="M61" s="32"/>
      <c r="N61" s="32"/>
      <c r="O61" s="34"/>
      <c r="X61" s="32">
        <v>55</v>
      </c>
      <c r="Y61" s="32"/>
      <c r="Z61" s="32"/>
      <c r="AA61" s="32"/>
      <c r="AB61" s="32">
        <v>16</v>
      </c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</row>
    <row r="62" spans="2:45" ht="15" customHeight="1">
      <c r="B62" s="35">
        <v>51</v>
      </c>
      <c r="C62" s="37">
        <v>57</v>
      </c>
      <c r="D62" s="37"/>
      <c r="E62" s="22">
        <v>199</v>
      </c>
      <c r="F62" s="44" t="s">
        <v>173</v>
      </c>
      <c r="G62" s="22"/>
      <c r="H62" s="22" t="s">
        <v>26</v>
      </c>
      <c r="I62" s="22" t="s">
        <v>22</v>
      </c>
      <c r="J62" s="22" t="s">
        <v>28</v>
      </c>
      <c r="K62" s="23" t="s">
        <v>39</v>
      </c>
      <c r="L62" s="41">
        <v>0.029108796296296296</v>
      </c>
      <c r="M62" s="32"/>
      <c r="N62" s="32"/>
      <c r="O62" s="34"/>
      <c r="X62" s="32">
        <v>56</v>
      </c>
      <c r="Y62" s="32"/>
      <c r="Z62" s="32"/>
      <c r="AA62" s="32"/>
      <c r="AB62" s="32"/>
      <c r="AC62" s="32"/>
      <c r="AD62" s="32">
        <v>7</v>
      </c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</row>
    <row r="63" spans="2:45" ht="15" customHeight="1">
      <c r="B63" s="35">
        <v>9</v>
      </c>
      <c r="C63" s="35">
        <v>58</v>
      </c>
      <c r="D63" s="35"/>
      <c r="E63" s="22">
        <v>33</v>
      </c>
      <c r="F63" s="44" t="s">
        <v>119</v>
      </c>
      <c r="G63" s="22" t="s">
        <v>120</v>
      </c>
      <c r="H63" s="22" t="s">
        <v>26</v>
      </c>
      <c r="I63" s="22" t="s">
        <v>22</v>
      </c>
      <c r="J63" s="22" t="s">
        <v>28</v>
      </c>
      <c r="K63" s="23" t="s">
        <v>37</v>
      </c>
      <c r="L63" s="31">
        <v>0.029131944444444446</v>
      </c>
      <c r="M63" s="32"/>
      <c r="N63" s="32"/>
      <c r="O63" s="34"/>
      <c r="U63">
        <v>1957</v>
      </c>
      <c r="X63" s="32">
        <v>57</v>
      </c>
      <c r="Y63" s="32"/>
      <c r="Z63" s="32">
        <v>24</v>
      </c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</row>
    <row r="64" spans="2:45" ht="15" customHeight="1">
      <c r="B64" s="35">
        <v>131</v>
      </c>
      <c r="C64" s="37">
        <v>59</v>
      </c>
      <c r="D64" s="37"/>
      <c r="E64" s="22">
        <v>221</v>
      </c>
      <c r="F64" s="44" t="s">
        <v>281</v>
      </c>
      <c r="G64" s="22" t="s">
        <v>282</v>
      </c>
      <c r="H64" s="22" t="s">
        <v>26</v>
      </c>
      <c r="I64" s="22" t="s">
        <v>22</v>
      </c>
      <c r="J64" s="22" t="s">
        <v>28</v>
      </c>
      <c r="K64" s="23" t="s">
        <v>39</v>
      </c>
      <c r="L64" s="41">
        <v>0.029317129629629634</v>
      </c>
      <c r="M64" s="32"/>
      <c r="N64" s="32"/>
      <c r="O64" s="34"/>
      <c r="X64" s="32">
        <v>58</v>
      </c>
      <c r="Y64" s="32"/>
      <c r="Z64" s="32"/>
      <c r="AA64" s="32"/>
      <c r="AB64" s="32"/>
      <c r="AC64" s="32"/>
      <c r="AD64" s="32">
        <v>8</v>
      </c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</row>
    <row r="65" spans="2:45" ht="15" customHeight="1">
      <c r="B65" s="35">
        <v>27</v>
      </c>
      <c r="C65" s="37">
        <v>60</v>
      </c>
      <c r="D65" s="37"/>
      <c r="E65" s="22">
        <v>65</v>
      </c>
      <c r="F65" s="44" t="s">
        <v>141</v>
      </c>
      <c r="G65" s="22" t="s">
        <v>142</v>
      </c>
      <c r="H65" s="22" t="s">
        <v>26</v>
      </c>
      <c r="I65" s="22" t="s">
        <v>22</v>
      </c>
      <c r="J65" s="22" t="s">
        <v>28</v>
      </c>
      <c r="K65" s="23" t="s">
        <v>40</v>
      </c>
      <c r="L65" s="41">
        <v>0.029502314814814815</v>
      </c>
      <c r="M65" s="32"/>
      <c r="N65" s="32"/>
      <c r="O65" s="34"/>
      <c r="U65">
        <v>1975</v>
      </c>
      <c r="X65" s="32">
        <v>59</v>
      </c>
      <c r="Y65" s="32"/>
      <c r="Z65" s="32"/>
      <c r="AA65" s="32"/>
      <c r="AB65" s="32"/>
      <c r="AC65" s="32"/>
      <c r="AD65" s="32"/>
      <c r="AE65" s="32"/>
      <c r="AF65" s="32">
        <v>8</v>
      </c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</row>
    <row r="66" spans="2:45" ht="15" customHeight="1">
      <c r="B66" s="37">
        <v>26</v>
      </c>
      <c r="C66" s="37">
        <v>61</v>
      </c>
      <c r="D66" s="37"/>
      <c r="E66" s="22">
        <v>64</v>
      </c>
      <c r="F66" s="44" t="s">
        <v>140</v>
      </c>
      <c r="G66" s="22" t="s">
        <v>139</v>
      </c>
      <c r="H66" s="22" t="s">
        <v>26</v>
      </c>
      <c r="I66" s="22" t="s">
        <v>23</v>
      </c>
      <c r="J66" s="22" t="s">
        <v>28</v>
      </c>
      <c r="K66" s="23" t="s">
        <v>113</v>
      </c>
      <c r="L66" s="41">
        <v>0.02953703703703704</v>
      </c>
      <c r="M66" s="32"/>
      <c r="N66" s="32"/>
      <c r="O66" s="34"/>
      <c r="U66">
        <v>1974</v>
      </c>
      <c r="X66" s="32">
        <v>60</v>
      </c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47">
        <v>2</v>
      </c>
      <c r="AK66" s="32"/>
      <c r="AL66" s="32"/>
      <c r="AM66" s="32"/>
      <c r="AN66" s="32"/>
      <c r="AO66" s="32"/>
      <c r="AP66" s="32"/>
      <c r="AQ66" s="32"/>
      <c r="AR66" s="32"/>
      <c r="AS66" s="32"/>
    </row>
    <row r="67" spans="2:45" ht="15" customHeight="1">
      <c r="B67" s="35">
        <v>108</v>
      </c>
      <c r="C67" s="35">
        <v>62</v>
      </c>
      <c r="D67" s="35"/>
      <c r="E67" s="22">
        <v>147</v>
      </c>
      <c r="F67" s="44" t="s">
        <v>248</v>
      </c>
      <c r="G67" s="22" t="s">
        <v>249</v>
      </c>
      <c r="H67" s="22" t="s">
        <v>26</v>
      </c>
      <c r="I67" s="22" t="s">
        <v>23</v>
      </c>
      <c r="J67" s="22" t="s">
        <v>28</v>
      </c>
      <c r="K67" s="23" t="s">
        <v>113</v>
      </c>
      <c r="L67" s="41">
        <v>0.02957175925925926</v>
      </c>
      <c r="M67" s="32"/>
      <c r="N67" s="32"/>
      <c r="O67" s="34"/>
      <c r="X67" s="32">
        <v>61</v>
      </c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47">
        <v>3</v>
      </c>
      <c r="AK67" s="32"/>
      <c r="AL67" s="32"/>
      <c r="AM67" s="32"/>
      <c r="AN67" s="32"/>
      <c r="AO67" s="32"/>
      <c r="AP67" s="32"/>
      <c r="AQ67" s="32"/>
      <c r="AR67" s="32"/>
      <c r="AS67" s="32"/>
    </row>
    <row r="68" spans="2:45" ht="15" customHeight="1">
      <c r="B68" s="35">
        <v>12</v>
      </c>
      <c r="C68" s="37">
        <v>63</v>
      </c>
      <c r="D68" s="37"/>
      <c r="E68" s="22">
        <v>37</v>
      </c>
      <c r="F68" s="44" t="s">
        <v>124</v>
      </c>
      <c r="G68" s="22"/>
      <c r="H68" s="22" t="s">
        <v>26</v>
      </c>
      <c r="I68" s="22" t="s">
        <v>22</v>
      </c>
      <c r="J68" s="22" t="s">
        <v>28</v>
      </c>
      <c r="K68" s="23" t="s">
        <v>40</v>
      </c>
      <c r="L68" s="31">
        <v>0.029618055555555554</v>
      </c>
      <c r="M68" s="32"/>
      <c r="N68" s="32"/>
      <c r="O68" s="34"/>
      <c r="U68">
        <v>1960</v>
      </c>
      <c r="X68" s="32">
        <v>62</v>
      </c>
      <c r="Y68" s="32"/>
      <c r="Z68" s="32"/>
      <c r="AA68" s="32"/>
      <c r="AB68" s="32"/>
      <c r="AC68" s="32"/>
      <c r="AD68" s="32"/>
      <c r="AE68" s="32"/>
      <c r="AF68" s="32">
        <v>9</v>
      </c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</row>
    <row r="69" spans="2:45" ht="15" customHeight="1">
      <c r="B69" s="35">
        <v>55</v>
      </c>
      <c r="C69" s="37">
        <v>64</v>
      </c>
      <c r="D69" s="37"/>
      <c r="E69" s="22">
        <v>201</v>
      </c>
      <c r="F69" s="44" t="s">
        <v>178</v>
      </c>
      <c r="G69" s="22"/>
      <c r="H69" s="22" t="s">
        <v>26</v>
      </c>
      <c r="I69" s="22" t="s">
        <v>22</v>
      </c>
      <c r="J69" s="22" t="s">
        <v>28</v>
      </c>
      <c r="K69" s="23" t="s">
        <v>39</v>
      </c>
      <c r="L69" s="41">
        <v>0.02980324074074074</v>
      </c>
      <c r="M69" s="32"/>
      <c r="N69" s="32"/>
      <c r="O69" s="34"/>
      <c r="X69" s="32">
        <v>63</v>
      </c>
      <c r="Y69" s="32"/>
      <c r="Z69" s="32"/>
      <c r="AA69" s="32"/>
      <c r="AB69" s="32"/>
      <c r="AC69" s="32"/>
      <c r="AD69" s="32">
        <v>9</v>
      </c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</row>
    <row r="70" spans="2:45" ht="15" customHeight="1">
      <c r="B70" s="37">
        <v>116</v>
      </c>
      <c r="C70" s="37">
        <v>65</v>
      </c>
      <c r="D70" s="37"/>
      <c r="E70" s="22">
        <v>244</v>
      </c>
      <c r="F70" s="44" t="s">
        <v>261</v>
      </c>
      <c r="G70" s="22" t="s">
        <v>256</v>
      </c>
      <c r="H70" s="22" t="s">
        <v>26</v>
      </c>
      <c r="I70" s="22" t="s">
        <v>22</v>
      </c>
      <c r="J70" s="22" t="s">
        <v>28</v>
      </c>
      <c r="K70" s="23" t="s">
        <v>38</v>
      </c>
      <c r="L70" s="41">
        <v>0.02981481481481481</v>
      </c>
      <c r="M70" s="32"/>
      <c r="N70" s="32"/>
      <c r="O70" s="34"/>
      <c r="X70" s="32">
        <v>64</v>
      </c>
      <c r="Y70" s="32"/>
      <c r="Z70" s="32"/>
      <c r="AA70" s="32"/>
      <c r="AB70" s="32">
        <v>17</v>
      </c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</row>
    <row r="71" spans="2:45" ht="15" customHeight="1">
      <c r="B71" s="35">
        <v>35</v>
      </c>
      <c r="C71" s="35">
        <v>66</v>
      </c>
      <c r="D71" s="35"/>
      <c r="E71" s="22">
        <v>94</v>
      </c>
      <c r="F71" s="44" t="s">
        <v>151</v>
      </c>
      <c r="G71" s="22"/>
      <c r="H71" s="22" t="s">
        <v>26</v>
      </c>
      <c r="I71" s="22" t="s">
        <v>22</v>
      </c>
      <c r="J71" s="22" t="s">
        <v>27</v>
      </c>
      <c r="K71" s="23" t="s">
        <v>37</v>
      </c>
      <c r="L71" s="41">
        <v>0.03008101851851852</v>
      </c>
      <c r="M71" s="32"/>
      <c r="N71" s="32"/>
      <c r="O71" s="34"/>
      <c r="U71">
        <v>1983</v>
      </c>
      <c r="X71" s="32">
        <v>65</v>
      </c>
      <c r="Y71" s="32"/>
      <c r="Z71" s="32">
        <v>25</v>
      </c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47">
        <v>2</v>
      </c>
      <c r="AO71" s="32"/>
      <c r="AP71" s="47">
        <v>2</v>
      </c>
      <c r="AQ71" s="32"/>
      <c r="AR71" s="32"/>
      <c r="AS71" s="32"/>
    </row>
    <row r="72" spans="2:45" ht="15" customHeight="1">
      <c r="B72" s="35">
        <v>85</v>
      </c>
      <c r="C72" s="37">
        <v>67</v>
      </c>
      <c r="D72" s="37"/>
      <c r="E72" s="22">
        <v>251</v>
      </c>
      <c r="F72" s="44" t="s">
        <v>213</v>
      </c>
      <c r="G72" s="22" t="s">
        <v>214</v>
      </c>
      <c r="H72" s="22" t="s">
        <v>26</v>
      </c>
      <c r="I72" s="22" t="s">
        <v>22</v>
      </c>
      <c r="J72" s="22" t="s">
        <v>28</v>
      </c>
      <c r="K72" s="23" t="s">
        <v>39</v>
      </c>
      <c r="L72" s="41">
        <v>0.030127314814814815</v>
      </c>
      <c r="M72" s="32"/>
      <c r="N72" s="32"/>
      <c r="O72" s="34"/>
      <c r="X72" s="32">
        <v>66</v>
      </c>
      <c r="Y72" s="32"/>
      <c r="Z72" s="32"/>
      <c r="AA72" s="32"/>
      <c r="AB72" s="32"/>
      <c r="AC72" s="32"/>
      <c r="AD72" s="32">
        <v>10</v>
      </c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</row>
    <row r="73" spans="2:45" ht="15" customHeight="1">
      <c r="B73" s="35">
        <v>96</v>
      </c>
      <c r="C73" s="37">
        <v>20</v>
      </c>
      <c r="D73" s="37"/>
      <c r="E73" s="22">
        <v>255</v>
      </c>
      <c r="F73" s="44" t="s">
        <v>230</v>
      </c>
      <c r="G73" s="22"/>
      <c r="H73" s="22" t="s">
        <v>26</v>
      </c>
      <c r="I73" s="22" t="s">
        <v>22</v>
      </c>
      <c r="J73" s="22" t="s">
        <v>27</v>
      </c>
      <c r="K73" s="23" t="s">
        <v>37</v>
      </c>
      <c r="L73" s="41">
        <v>0.030416666666666665</v>
      </c>
      <c r="M73" s="32"/>
      <c r="N73" s="32"/>
      <c r="O73" s="34"/>
      <c r="X73" s="32">
        <v>67</v>
      </c>
      <c r="Y73" s="32"/>
      <c r="Z73" s="32">
        <v>26</v>
      </c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47">
        <v>3</v>
      </c>
      <c r="AO73" s="32"/>
      <c r="AP73" s="47">
        <v>3</v>
      </c>
      <c r="AQ73" s="32"/>
      <c r="AR73" s="32"/>
      <c r="AS73" s="32"/>
    </row>
    <row r="74" spans="2:45" ht="15" customHeight="1">
      <c r="B74" s="37">
        <v>33</v>
      </c>
      <c r="C74" s="37">
        <v>68</v>
      </c>
      <c r="D74" s="37"/>
      <c r="E74" s="22">
        <v>92</v>
      </c>
      <c r="F74" s="44" t="s">
        <v>149</v>
      </c>
      <c r="G74" s="22"/>
      <c r="H74" s="22" t="s">
        <v>26</v>
      </c>
      <c r="I74" s="22" t="s">
        <v>22</v>
      </c>
      <c r="J74" s="22" t="s">
        <v>27</v>
      </c>
      <c r="K74" s="23" t="s">
        <v>37</v>
      </c>
      <c r="L74" s="41">
        <v>0.030474537037037036</v>
      </c>
      <c r="M74" s="32"/>
      <c r="N74" s="32"/>
      <c r="O74" s="34"/>
      <c r="U74">
        <v>1981</v>
      </c>
      <c r="X74" s="32">
        <v>68</v>
      </c>
      <c r="Y74" s="32"/>
      <c r="Z74" s="32">
        <v>27</v>
      </c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>
        <v>4</v>
      </c>
      <c r="AO74" s="32"/>
      <c r="AP74" s="32">
        <v>4</v>
      </c>
      <c r="AQ74" s="32"/>
      <c r="AR74" s="32"/>
      <c r="AS74" s="32"/>
    </row>
    <row r="75" spans="2:45" ht="15" customHeight="1">
      <c r="B75" s="37">
        <v>3</v>
      </c>
      <c r="C75" s="37">
        <v>69</v>
      </c>
      <c r="D75" s="37"/>
      <c r="E75" s="22">
        <v>19</v>
      </c>
      <c r="F75" s="44" t="s">
        <v>112</v>
      </c>
      <c r="G75" s="22"/>
      <c r="H75" s="22" t="s">
        <v>26</v>
      </c>
      <c r="I75" s="22" t="s">
        <v>23</v>
      </c>
      <c r="J75" s="22" t="s">
        <v>28</v>
      </c>
      <c r="K75" s="23" t="s">
        <v>113</v>
      </c>
      <c r="L75" s="31">
        <v>0.030567129629629628</v>
      </c>
      <c r="M75" s="32"/>
      <c r="N75" s="31"/>
      <c r="O75" s="34"/>
      <c r="U75">
        <v>1955</v>
      </c>
      <c r="X75" s="32">
        <v>69</v>
      </c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>
        <v>4</v>
      </c>
      <c r="AK75" s="32"/>
      <c r="AL75" s="32"/>
      <c r="AM75" s="32"/>
      <c r="AN75" s="32"/>
      <c r="AO75" s="32"/>
      <c r="AP75" s="32"/>
      <c r="AQ75" s="32"/>
      <c r="AR75" s="32"/>
      <c r="AS75" s="32"/>
    </row>
    <row r="76" spans="2:45" ht="15" customHeight="1">
      <c r="B76" s="35">
        <v>99</v>
      </c>
      <c r="C76" s="35">
        <v>70</v>
      </c>
      <c r="D76" s="35"/>
      <c r="E76" s="22">
        <v>135</v>
      </c>
      <c r="F76" s="44" t="s">
        <v>234</v>
      </c>
      <c r="G76" s="22" t="s">
        <v>235</v>
      </c>
      <c r="H76" s="22" t="s">
        <v>26</v>
      </c>
      <c r="I76" s="22" t="s">
        <v>22</v>
      </c>
      <c r="J76" s="22" t="s">
        <v>28</v>
      </c>
      <c r="K76" s="23" t="s">
        <v>38</v>
      </c>
      <c r="L76" s="41">
        <v>0.030567129629629628</v>
      </c>
      <c r="M76" s="32"/>
      <c r="N76" s="32"/>
      <c r="O76" s="34"/>
      <c r="X76" s="32">
        <v>70</v>
      </c>
      <c r="Y76" s="32"/>
      <c r="Z76" s="32"/>
      <c r="AA76" s="32"/>
      <c r="AB76" s="32">
        <v>18</v>
      </c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</row>
    <row r="77" spans="2:45" ht="15" customHeight="1">
      <c r="B77" s="37">
        <v>129</v>
      </c>
      <c r="C77" s="37">
        <v>71</v>
      </c>
      <c r="D77" s="37"/>
      <c r="E77" s="22">
        <v>239</v>
      </c>
      <c r="F77" s="44" t="s">
        <v>279</v>
      </c>
      <c r="G77" s="22"/>
      <c r="H77" s="22" t="s">
        <v>26</v>
      </c>
      <c r="I77" s="22" t="s">
        <v>22</v>
      </c>
      <c r="J77" s="22" t="s">
        <v>28</v>
      </c>
      <c r="K77" s="23" t="s">
        <v>38</v>
      </c>
      <c r="L77" s="41">
        <v>0.03071759259259259</v>
      </c>
      <c r="M77" s="32"/>
      <c r="N77" s="32"/>
      <c r="O77" s="34"/>
      <c r="X77" s="32">
        <v>71</v>
      </c>
      <c r="Y77" s="32"/>
      <c r="Z77" s="32"/>
      <c r="AA77" s="32"/>
      <c r="AB77" s="32">
        <v>19</v>
      </c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</row>
    <row r="78" spans="2:45" ht="15" customHeight="1">
      <c r="B78" s="35">
        <v>122</v>
      </c>
      <c r="C78" s="37">
        <v>72</v>
      </c>
      <c r="D78" s="37"/>
      <c r="E78" s="22">
        <v>236</v>
      </c>
      <c r="F78" s="44" t="s">
        <v>267</v>
      </c>
      <c r="G78" s="22" t="s">
        <v>268</v>
      </c>
      <c r="H78" s="22" t="s">
        <v>43</v>
      </c>
      <c r="I78" s="22" t="s">
        <v>22</v>
      </c>
      <c r="J78" s="22" t="s">
        <v>28</v>
      </c>
      <c r="K78" s="23" t="s">
        <v>40</v>
      </c>
      <c r="L78" s="41">
        <v>0.03079861111111111</v>
      </c>
      <c r="M78" s="32"/>
      <c r="N78" s="32"/>
      <c r="O78" s="34"/>
      <c r="X78" s="32">
        <v>72</v>
      </c>
      <c r="Y78" s="32"/>
      <c r="Z78" s="32"/>
      <c r="AA78" s="32"/>
      <c r="AB78" s="32"/>
      <c r="AC78" s="32"/>
      <c r="AD78" s="32"/>
      <c r="AE78" s="32"/>
      <c r="AF78" s="32">
        <v>10</v>
      </c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</row>
    <row r="79" spans="2:45" ht="15" customHeight="1">
      <c r="B79" s="37">
        <v>124</v>
      </c>
      <c r="C79" s="37">
        <v>73</v>
      </c>
      <c r="D79" s="37"/>
      <c r="E79" s="22">
        <v>237</v>
      </c>
      <c r="F79" s="44" t="s">
        <v>271</v>
      </c>
      <c r="G79" s="22" t="s">
        <v>272</v>
      </c>
      <c r="H79" s="22" t="s">
        <v>26</v>
      </c>
      <c r="I79" s="22" t="s">
        <v>22</v>
      </c>
      <c r="J79" s="22" t="s">
        <v>28</v>
      </c>
      <c r="K79" s="23" t="s">
        <v>38</v>
      </c>
      <c r="L79" s="41">
        <v>0.030833333333333334</v>
      </c>
      <c r="M79" s="32"/>
      <c r="N79" s="32"/>
      <c r="O79" s="34"/>
      <c r="X79" s="32">
        <v>73</v>
      </c>
      <c r="Y79" s="32"/>
      <c r="Z79" s="32"/>
      <c r="AA79" s="32"/>
      <c r="AB79" s="32">
        <v>20</v>
      </c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</row>
    <row r="80" spans="2:45" ht="15" customHeight="1">
      <c r="B80" s="37">
        <v>102</v>
      </c>
      <c r="C80" s="35">
        <v>74</v>
      </c>
      <c r="D80" s="35"/>
      <c r="E80" s="22">
        <v>136</v>
      </c>
      <c r="F80" s="44" t="s">
        <v>238</v>
      </c>
      <c r="G80" s="22" t="s">
        <v>235</v>
      </c>
      <c r="H80" s="22" t="s">
        <v>26</v>
      </c>
      <c r="I80" s="22" t="s">
        <v>22</v>
      </c>
      <c r="J80" s="22" t="s">
        <v>28</v>
      </c>
      <c r="K80" s="23" t="s">
        <v>40</v>
      </c>
      <c r="L80" s="41">
        <v>0.030879629629629632</v>
      </c>
      <c r="M80" s="32"/>
      <c r="N80" s="32"/>
      <c r="O80" s="34"/>
      <c r="X80" s="32">
        <v>74</v>
      </c>
      <c r="Y80" s="32"/>
      <c r="Z80" s="32"/>
      <c r="AA80" s="32"/>
      <c r="AB80" s="32"/>
      <c r="AC80" s="32"/>
      <c r="AD80" s="32"/>
      <c r="AE80" s="32"/>
      <c r="AF80" s="32">
        <v>11</v>
      </c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</row>
    <row r="81" spans="2:45" ht="15" customHeight="1">
      <c r="B81" s="37">
        <v>15</v>
      </c>
      <c r="C81" s="37">
        <v>75</v>
      </c>
      <c r="D81" s="37"/>
      <c r="E81" s="22">
        <v>41</v>
      </c>
      <c r="F81" s="44" t="s">
        <v>126</v>
      </c>
      <c r="G81" s="22" t="s">
        <v>127</v>
      </c>
      <c r="H81" s="22" t="s">
        <v>26</v>
      </c>
      <c r="I81" s="22" t="s">
        <v>22</v>
      </c>
      <c r="J81" s="22" t="s">
        <v>27</v>
      </c>
      <c r="K81" s="23" t="s">
        <v>37</v>
      </c>
      <c r="L81" s="31">
        <v>0.030925925925925926</v>
      </c>
      <c r="M81" s="32"/>
      <c r="N81" s="32"/>
      <c r="O81" s="34"/>
      <c r="U81">
        <v>1963</v>
      </c>
      <c r="X81" s="32">
        <v>75</v>
      </c>
      <c r="Y81" s="32"/>
      <c r="Z81" s="32">
        <v>28</v>
      </c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>
        <v>5</v>
      </c>
      <c r="AO81" s="32"/>
      <c r="AP81" s="32">
        <v>5</v>
      </c>
      <c r="AQ81" s="32"/>
      <c r="AR81" s="32"/>
      <c r="AS81" s="32"/>
    </row>
    <row r="82" spans="2:45" ht="15" customHeight="1">
      <c r="B82" s="37">
        <v>45</v>
      </c>
      <c r="C82" s="37">
        <v>76</v>
      </c>
      <c r="D82" s="37"/>
      <c r="E82" s="22">
        <v>180</v>
      </c>
      <c r="F82" s="44" t="s">
        <v>167</v>
      </c>
      <c r="G82" s="22"/>
      <c r="H82" s="22" t="s">
        <v>26</v>
      </c>
      <c r="I82" s="22" t="s">
        <v>23</v>
      </c>
      <c r="J82" s="22" t="s">
        <v>28</v>
      </c>
      <c r="K82" s="23" t="s">
        <v>134</v>
      </c>
      <c r="L82" s="41">
        <v>0.031180555555555555</v>
      </c>
      <c r="M82" s="32"/>
      <c r="N82" s="32"/>
      <c r="O82" s="34"/>
      <c r="U82">
        <v>1993</v>
      </c>
      <c r="X82" s="32">
        <v>76</v>
      </c>
      <c r="Y82" s="32"/>
      <c r="Z82" s="32"/>
      <c r="AA82" s="32"/>
      <c r="AB82" s="32"/>
      <c r="AC82" s="32"/>
      <c r="AD82" s="32"/>
      <c r="AE82" s="32"/>
      <c r="AF82" s="32"/>
      <c r="AG82" s="32"/>
      <c r="AH82" s="47">
        <v>3</v>
      </c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</row>
    <row r="83" spans="2:45" ht="15" customHeight="1">
      <c r="B83" s="35">
        <v>1</v>
      </c>
      <c r="C83" s="37">
        <v>119</v>
      </c>
      <c r="D83" s="37"/>
      <c r="E83" s="22">
        <v>27</v>
      </c>
      <c r="F83" s="44" t="s">
        <v>111</v>
      </c>
      <c r="G83" s="22" t="s">
        <v>117</v>
      </c>
      <c r="H83" s="22" t="s">
        <v>26</v>
      </c>
      <c r="I83" s="22" t="s">
        <v>22</v>
      </c>
      <c r="J83" s="22" t="s">
        <v>28</v>
      </c>
      <c r="K83" s="23" t="s">
        <v>40</v>
      </c>
      <c r="L83" s="31">
        <v>0.031203703703703702</v>
      </c>
      <c r="M83" s="32"/>
      <c r="N83" s="31"/>
      <c r="O83" s="34"/>
      <c r="P83" s="2">
        <v>2004</v>
      </c>
      <c r="Q83" s="2" t="s">
        <v>27</v>
      </c>
      <c r="R83" s="2" t="s">
        <v>22</v>
      </c>
      <c r="U83">
        <v>1951</v>
      </c>
      <c r="X83" s="32">
        <v>77</v>
      </c>
      <c r="Y83" s="32"/>
      <c r="Z83" s="32"/>
      <c r="AA83" s="32"/>
      <c r="AB83" s="32"/>
      <c r="AC83" s="32"/>
      <c r="AD83" s="32"/>
      <c r="AE83" s="32"/>
      <c r="AF83" s="32">
        <v>12</v>
      </c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</row>
    <row r="84" spans="2:45" ht="15" customHeight="1">
      <c r="B84" s="35">
        <v>107</v>
      </c>
      <c r="C84" s="35">
        <v>78</v>
      </c>
      <c r="D84" s="35"/>
      <c r="E84" s="22">
        <v>258</v>
      </c>
      <c r="F84" s="44" t="s">
        <v>246</v>
      </c>
      <c r="G84" s="22" t="s">
        <v>247</v>
      </c>
      <c r="H84" s="22" t="s">
        <v>26</v>
      </c>
      <c r="I84" s="22" t="s">
        <v>22</v>
      </c>
      <c r="J84" s="22" t="s">
        <v>28</v>
      </c>
      <c r="K84" s="23" t="s">
        <v>40</v>
      </c>
      <c r="L84" s="41">
        <v>0.03128472222222222</v>
      </c>
      <c r="M84" s="32"/>
      <c r="N84" s="32"/>
      <c r="O84" s="34"/>
      <c r="X84" s="32">
        <v>78</v>
      </c>
      <c r="Y84" s="32"/>
      <c r="Z84" s="32"/>
      <c r="AA84" s="32"/>
      <c r="AB84" s="32"/>
      <c r="AC84" s="32"/>
      <c r="AD84" s="32"/>
      <c r="AE84" s="32"/>
      <c r="AF84" s="32">
        <v>13</v>
      </c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</row>
    <row r="85" spans="2:45" ht="15" customHeight="1">
      <c r="B85" s="37">
        <v>90</v>
      </c>
      <c r="C85" s="37">
        <v>79</v>
      </c>
      <c r="D85" s="37"/>
      <c r="E85" s="22">
        <v>253</v>
      </c>
      <c r="F85" s="44" t="s">
        <v>221</v>
      </c>
      <c r="G85" s="22" t="s">
        <v>222</v>
      </c>
      <c r="H85" s="22" t="s">
        <v>26</v>
      </c>
      <c r="I85" s="22" t="s">
        <v>22</v>
      </c>
      <c r="J85" s="22" t="s">
        <v>28</v>
      </c>
      <c r="K85" s="23" t="s">
        <v>37</v>
      </c>
      <c r="L85" s="41">
        <v>0.0312962962962963</v>
      </c>
      <c r="M85" s="32"/>
      <c r="N85" s="32"/>
      <c r="O85" s="34"/>
      <c r="X85" s="32">
        <v>79</v>
      </c>
      <c r="Y85" s="32"/>
      <c r="Z85" s="32">
        <v>29</v>
      </c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</row>
    <row r="86" spans="2:45" ht="15" customHeight="1">
      <c r="B86" s="37">
        <v>68</v>
      </c>
      <c r="C86" s="37">
        <v>80</v>
      </c>
      <c r="D86" s="37"/>
      <c r="E86" s="22">
        <v>159</v>
      </c>
      <c r="F86" s="44" t="s">
        <v>192</v>
      </c>
      <c r="G86" s="22" t="s">
        <v>193</v>
      </c>
      <c r="H86" s="22" t="s">
        <v>26</v>
      </c>
      <c r="I86" s="22" t="s">
        <v>22</v>
      </c>
      <c r="J86" s="22" t="s">
        <v>28</v>
      </c>
      <c r="K86" s="23" t="s">
        <v>38</v>
      </c>
      <c r="L86" s="41">
        <v>0.03146990740740741</v>
      </c>
      <c r="M86" s="32"/>
      <c r="N86" s="32"/>
      <c r="O86" s="34"/>
      <c r="X86" s="32">
        <v>80</v>
      </c>
      <c r="Y86" s="32"/>
      <c r="Z86" s="32"/>
      <c r="AA86" s="32"/>
      <c r="AB86" s="32">
        <v>21</v>
      </c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</row>
    <row r="87" spans="2:45" ht="15" customHeight="1">
      <c r="B87" s="35">
        <v>16</v>
      </c>
      <c r="C87" s="37">
        <v>81</v>
      </c>
      <c r="D87" s="37"/>
      <c r="E87" s="22">
        <v>42</v>
      </c>
      <c r="F87" s="44" t="s">
        <v>128</v>
      </c>
      <c r="G87" s="22"/>
      <c r="H87" s="22" t="s">
        <v>26</v>
      </c>
      <c r="I87" s="22" t="s">
        <v>22</v>
      </c>
      <c r="J87" s="22" t="s">
        <v>28</v>
      </c>
      <c r="K87" s="23" t="s">
        <v>40</v>
      </c>
      <c r="L87" s="31">
        <v>0.03164351851851852</v>
      </c>
      <c r="M87" s="32"/>
      <c r="N87" s="32"/>
      <c r="O87" s="34"/>
      <c r="U87">
        <v>1964</v>
      </c>
      <c r="X87" s="32">
        <v>81</v>
      </c>
      <c r="Y87" s="32"/>
      <c r="Z87" s="32"/>
      <c r="AA87" s="32"/>
      <c r="AB87" s="32"/>
      <c r="AC87" s="32"/>
      <c r="AD87" s="32"/>
      <c r="AE87" s="32"/>
      <c r="AF87" s="32">
        <v>14</v>
      </c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</row>
    <row r="88" spans="2:45" ht="15" customHeight="1">
      <c r="B88" s="37">
        <v>94</v>
      </c>
      <c r="C88" s="35">
        <v>82</v>
      </c>
      <c r="D88" s="35"/>
      <c r="E88" s="22">
        <v>133</v>
      </c>
      <c r="F88" s="44" t="s">
        <v>228</v>
      </c>
      <c r="G88" s="22"/>
      <c r="H88" s="22" t="s">
        <v>26</v>
      </c>
      <c r="I88" s="22" t="s">
        <v>23</v>
      </c>
      <c r="J88" s="22" t="s">
        <v>28</v>
      </c>
      <c r="K88" s="23" t="s">
        <v>113</v>
      </c>
      <c r="L88" s="41">
        <v>0.03181712962962963</v>
      </c>
      <c r="M88" s="32"/>
      <c r="N88" s="32"/>
      <c r="O88" s="34"/>
      <c r="X88" s="32">
        <v>82</v>
      </c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>
        <v>5</v>
      </c>
      <c r="AK88" s="32"/>
      <c r="AL88" s="32"/>
      <c r="AM88" s="32"/>
      <c r="AN88" s="32"/>
      <c r="AO88" s="32"/>
      <c r="AP88" s="32"/>
      <c r="AQ88" s="32"/>
      <c r="AR88" s="32"/>
      <c r="AS88" s="32"/>
    </row>
    <row r="89" spans="2:45" ht="15" customHeight="1">
      <c r="B89" s="35">
        <v>118</v>
      </c>
      <c r="C89" s="37">
        <v>83</v>
      </c>
      <c r="D89" s="37"/>
      <c r="E89" s="22">
        <v>234</v>
      </c>
      <c r="F89" s="44" t="s">
        <v>263</v>
      </c>
      <c r="G89" s="22" t="s">
        <v>258</v>
      </c>
      <c r="H89" s="22" t="s">
        <v>43</v>
      </c>
      <c r="I89" s="22" t="s">
        <v>23</v>
      </c>
      <c r="J89" s="22" t="s">
        <v>28</v>
      </c>
      <c r="K89" s="23" t="s">
        <v>165</v>
      </c>
      <c r="L89" s="41">
        <v>0.03199074074074074</v>
      </c>
      <c r="M89" s="32"/>
      <c r="N89" s="32"/>
      <c r="O89" s="34"/>
      <c r="X89" s="32">
        <v>83</v>
      </c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47">
        <v>1</v>
      </c>
      <c r="AM89" s="32"/>
      <c r="AN89" s="32"/>
      <c r="AO89" s="32"/>
      <c r="AP89" s="32"/>
      <c r="AQ89" s="32"/>
      <c r="AR89" s="32"/>
      <c r="AS89" s="32"/>
    </row>
    <row r="90" spans="2:45" ht="15" customHeight="1">
      <c r="B90" s="37">
        <v>117</v>
      </c>
      <c r="C90" s="37">
        <v>84</v>
      </c>
      <c r="D90" s="37"/>
      <c r="E90" s="22">
        <v>233</v>
      </c>
      <c r="F90" s="44" t="s">
        <v>262</v>
      </c>
      <c r="G90" s="22" t="s">
        <v>258</v>
      </c>
      <c r="H90" s="22" t="s">
        <v>43</v>
      </c>
      <c r="I90" s="22" t="s">
        <v>22</v>
      </c>
      <c r="J90" s="22" t="s">
        <v>28</v>
      </c>
      <c r="K90" s="23" t="s">
        <v>39</v>
      </c>
      <c r="L90" s="41">
        <v>0.032164351851851854</v>
      </c>
      <c r="M90" s="32"/>
      <c r="N90" s="32"/>
      <c r="O90" s="34"/>
      <c r="X90" s="32">
        <v>84</v>
      </c>
      <c r="Y90" s="32"/>
      <c r="Z90" s="32"/>
      <c r="AA90" s="32"/>
      <c r="AB90" s="32"/>
      <c r="AC90" s="32"/>
      <c r="AD90" s="32">
        <v>11</v>
      </c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</row>
    <row r="91" spans="2:45" ht="15" customHeight="1">
      <c r="B91" s="35">
        <v>77</v>
      </c>
      <c r="C91" s="37">
        <v>85</v>
      </c>
      <c r="D91" s="37"/>
      <c r="E91" s="22">
        <v>161</v>
      </c>
      <c r="F91" s="44" t="s">
        <v>203</v>
      </c>
      <c r="G91" s="22" t="s">
        <v>204</v>
      </c>
      <c r="H91" s="22" t="s">
        <v>26</v>
      </c>
      <c r="I91" s="22" t="s">
        <v>22</v>
      </c>
      <c r="J91" s="22" t="s">
        <v>28</v>
      </c>
      <c r="K91" s="23" t="s">
        <v>40</v>
      </c>
      <c r="L91" s="41">
        <v>0.032337962962962964</v>
      </c>
      <c r="M91" s="32"/>
      <c r="N91" s="32"/>
      <c r="O91" s="34"/>
      <c r="X91" s="32">
        <v>85</v>
      </c>
      <c r="Y91" s="32"/>
      <c r="Z91" s="32"/>
      <c r="AA91" s="32"/>
      <c r="AB91" s="32"/>
      <c r="AC91" s="32"/>
      <c r="AD91" s="32"/>
      <c r="AE91" s="32"/>
      <c r="AF91" s="32">
        <v>15</v>
      </c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</row>
    <row r="92" spans="2:45" ht="15" customHeight="1">
      <c r="B92" s="37">
        <v>56</v>
      </c>
      <c r="C92" s="35">
        <v>86</v>
      </c>
      <c r="D92" s="35"/>
      <c r="E92" s="22">
        <v>111</v>
      </c>
      <c r="F92" s="44" t="s">
        <v>179</v>
      </c>
      <c r="G92" s="22" t="s">
        <v>180</v>
      </c>
      <c r="H92" s="22" t="s">
        <v>26</v>
      </c>
      <c r="I92" s="22" t="s">
        <v>22</v>
      </c>
      <c r="J92" s="22" t="s">
        <v>28</v>
      </c>
      <c r="K92" s="23" t="s">
        <v>37</v>
      </c>
      <c r="L92" s="41">
        <v>0.03248842592592593</v>
      </c>
      <c r="M92" s="32"/>
      <c r="N92" s="32"/>
      <c r="O92" s="34"/>
      <c r="X92" s="32">
        <v>86</v>
      </c>
      <c r="Y92" s="32"/>
      <c r="Z92" s="32">
        <v>30</v>
      </c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</row>
    <row r="93" spans="2:45" ht="15" customHeight="1">
      <c r="B93" s="35">
        <v>28</v>
      </c>
      <c r="C93" s="37">
        <v>87</v>
      </c>
      <c r="D93" s="37"/>
      <c r="E93" s="22">
        <v>66</v>
      </c>
      <c r="F93" s="44" t="s">
        <v>143</v>
      </c>
      <c r="G93" s="22"/>
      <c r="H93" s="22" t="s">
        <v>26</v>
      </c>
      <c r="I93" s="22" t="s">
        <v>22</v>
      </c>
      <c r="J93" s="22" t="s">
        <v>28</v>
      </c>
      <c r="K93" s="23" t="s">
        <v>37</v>
      </c>
      <c r="L93" s="41">
        <v>0.032511574074074075</v>
      </c>
      <c r="M93" s="32"/>
      <c r="N93" s="32"/>
      <c r="O93" s="34"/>
      <c r="U93">
        <v>1976</v>
      </c>
      <c r="X93" s="32">
        <v>87</v>
      </c>
      <c r="Y93" s="32"/>
      <c r="Z93" s="32">
        <v>31</v>
      </c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</row>
    <row r="94" spans="2:45" ht="15" customHeight="1">
      <c r="B94" s="37">
        <v>97</v>
      </c>
      <c r="C94" s="37">
        <v>88</v>
      </c>
      <c r="D94" s="37"/>
      <c r="E94" s="22">
        <v>144</v>
      </c>
      <c r="F94" s="44" t="s">
        <v>231</v>
      </c>
      <c r="G94" s="22"/>
      <c r="H94" s="22" t="s">
        <v>26</v>
      </c>
      <c r="I94" s="22" t="s">
        <v>22</v>
      </c>
      <c r="J94" s="22" t="s">
        <v>28</v>
      </c>
      <c r="K94" s="23" t="s">
        <v>38</v>
      </c>
      <c r="L94" s="41">
        <v>0.03255787037037037</v>
      </c>
      <c r="M94" s="32"/>
      <c r="N94" s="32"/>
      <c r="O94" s="34"/>
      <c r="X94" s="32">
        <v>88</v>
      </c>
      <c r="Y94" s="32"/>
      <c r="Z94" s="32"/>
      <c r="AA94" s="32"/>
      <c r="AB94" s="32">
        <v>22</v>
      </c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</row>
    <row r="95" spans="2:45" ht="15" customHeight="1">
      <c r="B95" s="37">
        <v>63</v>
      </c>
      <c r="C95" s="37">
        <v>89</v>
      </c>
      <c r="D95" s="37"/>
      <c r="E95" s="22">
        <v>113</v>
      </c>
      <c r="F95" s="44" t="s">
        <v>187</v>
      </c>
      <c r="G95" s="22" t="s">
        <v>180</v>
      </c>
      <c r="H95" s="22" t="s">
        <v>26</v>
      </c>
      <c r="I95" s="22" t="s">
        <v>22</v>
      </c>
      <c r="J95" s="22" t="s">
        <v>28</v>
      </c>
      <c r="K95" s="23" t="s">
        <v>37</v>
      </c>
      <c r="L95" s="41">
        <v>0.032685185185185185</v>
      </c>
      <c r="M95" s="32"/>
      <c r="N95" s="32"/>
      <c r="O95" s="34"/>
      <c r="X95" s="32">
        <v>89</v>
      </c>
      <c r="Y95" s="32"/>
      <c r="Z95" s="32">
        <v>32</v>
      </c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</row>
    <row r="96" spans="2:45" ht="15" customHeight="1">
      <c r="B96" s="37">
        <v>120</v>
      </c>
      <c r="C96" s="35">
        <v>90</v>
      </c>
      <c r="D96" s="35"/>
      <c r="E96" s="22">
        <v>242</v>
      </c>
      <c r="F96" s="44" t="s">
        <v>264</v>
      </c>
      <c r="G96" s="22" t="s">
        <v>265</v>
      </c>
      <c r="H96" s="22" t="s">
        <v>26</v>
      </c>
      <c r="I96" s="22" t="s">
        <v>22</v>
      </c>
      <c r="J96" s="22" t="s">
        <v>28</v>
      </c>
      <c r="K96" s="23" t="s">
        <v>37</v>
      </c>
      <c r="L96" s="41">
        <v>0.03288194444444444</v>
      </c>
      <c r="M96" s="32"/>
      <c r="N96" s="32"/>
      <c r="O96" s="34"/>
      <c r="X96" s="32">
        <v>90</v>
      </c>
      <c r="Y96" s="32"/>
      <c r="Z96" s="32">
        <v>33</v>
      </c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</row>
    <row r="97" spans="2:45" ht="15" customHeight="1">
      <c r="B97" s="35">
        <v>115</v>
      </c>
      <c r="C97" s="37">
        <v>91</v>
      </c>
      <c r="D97" s="37"/>
      <c r="E97" s="22">
        <v>150</v>
      </c>
      <c r="F97" s="44" t="s">
        <v>259</v>
      </c>
      <c r="G97" s="22" t="s">
        <v>260</v>
      </c>
      <c r="H97" s="22" t="s">
        <v>26</v>
      </c>
      <c r="I97" s="22" t="s">
        <v>23</v>
      </c>
      <c r="J97" s="22" t="s">
        <v>28</v>
      </c>
      <c r="K97" s="23" t="s">
        <v>134</v>
      </c>
      <c r="L97" s="41">
        <v>0.032962962962962965</v>
      </c>
      <c r="M97" s="32"/>
      <c r="N97" s="32"/>
      <c r="O97" s="34"/>
      <c r="X97" s="32">
        <v>91</v>
      </c>
      <c r="Y97" s="32"/>
      <c r="Z97" s="32"/>
      <c r="AA97" s="32"/>
      <c r="AB97" s="32"/>
      <c r="AC97" s="32"/>
      <c r="AD97" s="32"/>
      <c r="AE97" s="32"/>
      <c r="AF97" s="32"/>
      <c r="AG97" s="32"/>
      <c r="AH97" s="32">
        <v>4</v>
      </c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</row>
    <row r="98" spans="2:45" ht="15" customHeight="1">
      <c r="B98" s="35">
        <v>103</v>
      </c>
      <c r="C98" s="37">
        <v>92</v>
      </c>
      <c r="D98" s="37"/>
      <c r="E98" s="22">
        <v>257</v>
      </c>
      <c r="F98" s="44" t="s">
        <v>239</v>
      </c>
      <c r="G98" s="22" t="s">
        <v>240</v>
      </c>
      <c r="H98" s="22" t="s">
        <v>26</v>
      </c>
      <c r="I98" s="22" t="s">
        <v>23</v>
      </c>
      <c r="J98" s="22" t="s">
        <v>28</v>
      </c>
      <c r="K98" s="23" t="s">
        <v>165</v>
      </c>
      <c r="L98" s="41">
        <v>0.033067129629629634</v>
      </c>
      <c r="M98" s="32"/>
      <c r="N98" s="32"/>
      <c r="O98" s="34"/>
      <c r="X98" s="32">
        <v>92</v>
      </c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47">
        <v>2</v>
      </c>
      <c r="AM98" s="32"/>
      <c r="AN98" s="32"/>
      <c r="AO98" s="32"/>
      <c r="AP98" s="32"/>
      <c r="AQ98" s="32"/>
      <c r="AR98" s="32"/>
      <c r="AS98" s="32"/>
    </row>
    <row r="99" spans="2:45" ht="15" customHeight="1">
      <c r="B99" s="37">
        <v>30</v>
      </c>
      <c r="C99" s="37">
        <v>93</v>
      </c>
      <c r="D99" s="37"/>
      <c r="E99" s="22">
        <v>68</v>
      </c>
      <c r="F99" s="44" t="s">
        <v>145</v>
      </c>
      <c r="G99" s="22" t="s">
        <v>117</v>
      </c>
      <c r="H99" s="22" t="s">
        <v>26</v>
      </c>
      <c r="I99" s="22" t="s">
        <v>23</v>
      </c>
      <c r="J99" s="22" t="s">
        <v>28</v>
      </c>
      <c r="K99" s="23" t="s">
        <v>134</v>
      </c>
      <c r="L99" s="41">
        <v>0.03327546296296296</v>
      </c>
      <c r="M99" s="32"/>
      <c r="N99" s="32"/>
      <c r="O99" s="34"/>
      <c r="U99">
        <v>1978</v>
      </c>
      <c r="X99" s="32">
        <v>93</v>
      </c>
      <c r="Y99" s="32"/>
      <c r="Z99" s="32"/>
      <c r="AA99" s="32"/>
      <c r="AB99" s="32"/>
      <c r="AC99" s="32"/>
      <c r="AD99" s="32"/>
      <c r="AE99" s="32"/>
      <c r="AF99" s="32"/>
      <c r="AG99" s="32"/>
      <c r="AH99" s="32">
        <v>5</v>
      </c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</row>
    <row r="100" spans="2:45" ht="15" customHeight="1">
      <c r="B100" s="35">
        <v>58</v>
      </c>
      <c r="C100" s="35">
        <v>94</v>
      </c>
      <c r="D100" s="35"/>
      <c r="E100" s="22">
        <v>75</v>
      </c>
      <c r="F100" s="44" t="s">
        <v>182</v>
      </c>
      <c r="G100" s="22" t="s">
        <v>177</v>
      </c>
      <c r="H100" s="22" t="s">
        <v>26</v>
      </c>
      <c r="I100" s="22" t="s">
        <v>23</v>
      </c>
      <c r="J100" s="22" t="s">
        <v>28</v>
      </c>
      <c r="K100" s="23" t="s">
        <v>134</v>
      </c>
      <c r="L100" s="41">
        <v>0.03339120370370371</v>
      </c>
      <c r="M100" s="32"/>
      <c r="N100" s="32"/>
      <c r="O100" s="34"/>
      <c r="X100" s="32">
        <v>94</v>
      </c>
      <c r="Y100" s="32"/>
      <c r="Z100" s="32"/>
      <c r="AA100" s="32"/>
      <c r="AB100" s="32"/>
      <c r="AC100" s="32"/>
      <c r="AD100" s="32"/>
      <c r="AE100" s="32"/>
      <c r="AF100" s="32"/>
      <c r="AG100" s="32"/>
      <c r="AH100" s="32">
        <v>6</v>
      </c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</row>
    <row r="101" spans="2:45" ht="15" customHeight="1">
      <c r="B101" s="37">
        <v>18</v>
      </c>
      <c r="C101" s="37">
        <v>95</v>
      </c>
      <c r="D101" s="37"/>
      <c r="E101" s="22">
        <v>47</v>
      </c>
      <c r="F101" s="44" t="s">
        <v>130</v>
      </c>
      <c r="G101" s="22"/>
      <c r="H101" s="22" t="s">
        <v>26</v>
      </c>
      <c r="I101" s="22" t="s">
        <v>22</v>
      </c>
      <c r="J101" s="22" t="s">
        <v>28</v>
      </c>
      <c r="K101" s="23" t="s">
        <v>37</v>
      </c>
      <c r="L101" s="31">
        <v>0.03373842592592593</v>
      </c>
      <c r="M101" s="32"/>
      <c r="N101" s="32"/>
      <c r="O101" s="34"/>
      <c r="U101">
        <v>1966</v>
      </c>
      <c r="X101" s="32">
        <v>95</v>
      </c>
      <c r="Y101" s="32"/>
      <c r="Z101" s="32">
        <v>34</v>
      </c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</row>
    <row r="102" spans="2:45" ht="15" customHeight="1">
      <c r="B102" s="35">
        <v>123</v>
      </c>
      <c r="C102" s="37">
        <v>96</v>
      </c>
      <c r="D102" s="37"/>
      <c r="E102" s="22">
        <v>243</v>
      </c>
      <c r="F102" s="44" t="s">
        <v>269</v>
      </c>
      <c r="G102" s="22" t="s">
        <v>270</v>
      </c>
      <c r="H102" s="22" t="s">
        <v>26</v>
      </c>
      <c r="I102" s="22" t="s">
        <v>23</v>
      </c>
      <c r="J102" s="22" t="s">
        <v>28</v>
      </c>
      <c r="K102" s="23" t="s">
        <v>113</v>
      </c>
      <c r="L102" s="41">
        <v>0.03387731481481481</v>
      </c>
      <c r="M102" s="32"/>
      <c r="N102" s="32"/>
      <c r="O102" s="34"/>
      <c r="X102" s="32">
        <v>96</v>
      </c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>
        <v>6</v>
      </c>
      <c r="AK102" s="32"/>
      <c r="AL102" s="32"/>
      <c r="AM102" s="32"/>
      <c r="AN102" s="32"/>
      <c r="AO102" s="32"/>
      <c r="AP102" s="32"/>
      <c r="AQ102" s="32"/>
      <c r="AR102" s="32"/>
      <c r="AS102" s="32"/>
    </row>
    <row r="103" spans="2:45" ht="15" customHeight="1">
      <c r="B103" s="37">
        <v>95</v>
      </c>
      <c r="C103" s="37">
        <v>97</v>
      </c>
      <c r="D103" s="37"/>
      <c r="E103" s="22">
        <v>254</v>
      </c>
      <c r="F103" s="44" t="s">
        <v>294</v>
      </c>
      <c r="G103" s="22" t="s">
        <v>229</v>
      </c>
      <c r="H103" s="22" t="s">
        <v>26</v>
      </c>
      <c r="I103" s="22" t="s">
        <v>23</v>
      </c>
      <c r="J103" s="22" t="s">
        <v>28</v>
      </c>
      <c r="K103" s="23" t="s">
        <v>165</v>
      </c>
      <c r="L103" s="41">
        <v>0.03387731481481481</v>
      </c>
      <c r="M103" s="32"/>
      <c r="N103" s="32"/>
      <c r="O103" s="34"/>
      <c r="X103" s="32">
        <v>97</v>
      </c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47">
        <v>3</v>
      </c>
      <c r="AM103" s="32"/>
      <c r="AN103" s="32"/>
      <c r="AO103" s="32"/>
      <c r="AP103" s="32"/>
      <c r="AQ103" s="32"/>
      <c r="AR103" s="32"/>
      <c r="AS103" s="32"/>
    </row>
    <row r="104" spans="2:45" ht="15" customHeight="1">
      <c r="B104" s="37">
        <v>7</v>
      </c>
      <c r="C104" s="37">
        <v>47</v>
      </c>
      <c r="D104" s="37"/>
      <c r="E104" s="22">
        <v>31</v>
      </c>
      <c r="F104" s="44" t="s">
        <v>293</v>
      </c>
      <c r="G104" s="22"/>
      <c r="H104" s="22" t="s">
        <v>26</v>
      </c>
      <c r="I104" s="22" t="s">
        <v>23</v>
      </c>
      <c r="J104" s="22" t="s">
        <v>28</v>
      </c>
      <c r="K104" s="23" t="s">
        <v>113</v>
      </c>
      <c r="L104" s="31">
        <v>0.03408564814814815</v>
      </c>
      <c r="M104" s="32"/>
      <c r="N104" s="31"/>
      <c r="O104" s="34"/>
      <c r="U104">
        <v>1950</v>
      </c>
      <c r="X104" s="32">
        <v>98</v>
      </c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>
        <v>7</v>
      </c>
      <c r="AK104" s="32"/>
      <c r="AL104" s="32"/>
      <c r="AM104" s="32"/>
      <c r="AN104" s="32"/>
      <c r="AO104" s="32"/>
      <c r="AP104" s="32"/>
      <c r="AQ104" s="32"/>
      <c r="AR104" s="32"/>
      <c r="AS104" s="32"/>
    </row>
    <row r="105" spans="2:45" ht="13.5">
      <c r="B105" s="35">
        <v>42</v>
      </c>
      <c r="C105" s="37">
        <v>99</v>
      </c>
      <c r="D105" s="37"/>
      <c r="E105" s="22">
        <v>108</v>
      </c>
      <c r="F105" s="44" t="s">
        <v>162</v>
      </c>
      <c r="G105" s="22" t="s">
        <v>163</v>
      </c>
      <c r="H105" s="22" t="s">
        <v>26</v>
      </c>
      <c r="I105" s="22" t="s">
        <v>23</v>
      </c>
      <c r="J105" s="22" t="s">
        <v>28</v>
      </c>
      <c r="K105" s="23" t="s">
        <v>165</v>
      </c>
      <c r="L105" s="41">
        <v>0.03408564814814815</v>
      </c>
      <c r="M105" s="32"/>
      <c r="N105" s="32"/>
      <c r="O105" s="34"/>
      <c r="U105">
        <v>1990</v>
      </c>
      <c r="X105" s="32">
        <v>99</v>
      </c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>
        <v>4</v>
      </c>
      <c r="AM105" s="32"/>
      <c r="AN105" s="32"/>
      <c r="AO105" s="32"/>
      <c r="AP105" s="32"/>
      <c r="AQ105" s="32"/>
      <c r="AR105" s="32"/>
      <c r="AS105" s="32"/>
    </row>
    <row r="106" spans="2:45" ht="13.5">
      <c r="B106" s="37">
        <v>19</v>
      </c>
      <c r="C106" s="37">
        <v>100</v>
      </c>
      <c r="D106" s="37"/>
      <c r="E106" s="22">
        <v>48</v>
      </c>
      <c r="F106" s="44" t="s">
        <v>131</v>
      </c>
      <c r="G106" s="22"/>
      <c r="H106" s="22" t="s">
        <v>26</v>
      </c>
      <c r="I106" s="22" t="s">
        <v>22</v>
      </c>
      <c r="J106" s="22" t="s">
        <v>28</v>
      </c>
      <c r="K106" s="23" t="s">
        <v>40</v>
      </c>
      <c r="L106" s="31">
        <v>0.034444444444444444</v>
      </c>
      <c r="M106" s="32"/>
      <c r="N106" s="32"/>
      <c r="O106" s="34"/>
      <c r="U106">
        <v>1967</v>
      </c>
      <c r="X106" s="32">
        <v>100</v>
      </c>
      <c r="Y106" s="32"/>
      <c r="Z106" s="32"/>
      <c r="AA106" s="32"/>
      <c r="AB106" s="32"/>
      <c r="AC106" s="32"/>
      <c r="AD106" s="32"/>
      <c r="AE106" s="32"/>
      <c r="AF106" s="32">
        <v>16</v>
      </c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</row>
    <row r="107" spans="2:45" ht="13.5">
      <c r="B107" s="37">
        <v>110</v>
      </c>
      <c r="C107" s="37">
        <v>101</v>
      </c>
      <c r="D107" s="37"/>
      <c r="E107" s="22">
        <v>259</v>
      </c>
      <c r="F107" s="44" t="s">
        <v>251</v>
      </c>
      <c r="G107" s="22"/>
      <c r="H107" s="22" t="s">
        <v>26</v>
      </c>
      <c r="I107" s="22" t="s">
        <v>22</v>
      </c>
      <c r="J107" s="22" t="s">
        <v>28</v>
      </c>
      <c r="K107" s="23" t="s">
        <v>39</v>
      </c>
      <c r="L107" s="41">
        <v>0.0346412037037037</v>
      </c>
      <c r="M107" s="32"/>
      <c r="N107" s="32"/>
      <c r="O107" s="34"/>
      <c r="X107" s="32">
        <v>101</v>
      </c>
      <c r="Y107" s="32"/>
      <c r="Z107" s="32"/>
      <c r="AA107" s="32"/>
      <c r="AB107" s="32"/>
      <c r="AC107" s="32"/>
      <c r="AD107" s="32">
        <v>12</v>
      </c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</row>
    <row r="108" spans="2:45" ht="13.5">
      <c r="B108" s="35">
        <v>74</v>
      </c>
      <c r="C108" s="35">
        <v>102</v>
      </c>
      <c r="D108" s="35"/>
      <c r="E108" s="22">
        <v>126</v>
      </c>
      <c r="F108" s="44" t="s">
        <v>199</v>
      </c>
      <c r="G108" s="22"/>
      <c r="H108" s="22" t="s">
        <v>26</v>
      </c>
      <c r="I108" s="22" t="s">
        <v>22</v>
      </c>
      <c r="J108" s="22" t="s">
        <v>28</v>
      </c>
      <c r="K108" s="23" t="s">
        <v>37</v>
      </c>
      <c r="L108" s="41">
        <v>0.03501157407407408</v>
      </c>
      <c r="M108" s="32"/>
      <c r="N108" s="32"/>
      <c r="O108" s="34"/>
      <c r="X108" s="32">
        <v>102</v>
      </c>
      <c r="Y108" s="32"/>
      <c r="Z108" s="32">
        <v>35</v>
      </c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</row>
    <row r="109" spans="2:45" ht="13.5">
      <c r="B109" s="37">
        <v>37</v>
      </c>
      <c r="C109" s="37">
        <v>103</v>
      </c>
      <c r="D109" s="37"/>
      <c r="E109" s="22">
        <v>99</v>
      </c>
      <c r="F109" s="44" t="s">
        <v>154</v>
      </c>
      <c r="G109" s="22" t="s">
        <v>155</v>
      </c>
      <c r="H109" s="22" t="s">
        <v>26</v>
      </c>
      <c r="I109" s="22" t="s">
        <v>22</v>
      </c>
      <c r="J109" s="22" t="s">
        <v>27</v>
      </c>
      <c r="K109" s="23" t="s">
        <v>38</v>
      </c>
      <c r="L109" s="41">
        <v>0.035104166666666665</v>
      </c>
      <c r="M109" s="32"/>
      <c r="N109" s="32"/>
      <c r="O109" s="34"/>
      <c r="U109">
        <v>1985</v>
      </c>
      <c r="X109" s="32">
        <v>103</v>
      </c>
      <c r="Y109" s="32"/>
      <c r="Z109" s="32"/>
      <c r="AA109" s="32"/>
      <c r="AB109" s="32">
        <v>23</v>
      </c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>
        <v>6</v>
      </c>
      <c r="AO109" s="32"/>
      <c r="AP109" s="32">
        <v>6</v>
      </c>
      <c r="AQ109" s="32"/>
      <c r="AR109" s="32"/>
      <c r="AS109" s="32"/>
    </row>
    <row r="110" spans="2:45" ht="13.5">
      <c r="B110" s="37">
        <v>11</v>
      </c>
      <c r="C110" s="37">
        <v>104</v>
      </c>
      <c r="D110" s="37"/>
      <c r="E110" s="22">
        <v>35</v>
      </c>
      <c r="F110" s="44" t="s">
        <v>123</v>
      </c>
      <c r="G110" s="22"/>
      <c r="H110" s="22" t="s">
        <v>26</v>
      </c>
      <c r="I110" s="22" t="s">
        <v>22</v>
      </c>
      <c r="J110" s="22" t="s">
        <v>28</v>
      </c>
      <c r="K110" s="23" t="s">
        <v>37</v>
      </c>
      <c r="L110" s="31">
        <v>0.035555555555555556</v>
      </c>
      <c r="M110" s="32"/>
      <c r="N110" s="32"/>
      <c r="O110" s="34"/>
      <c r="U110">
        <v>1959</v>
      </c>
      <c r="X110" s="32">
        <v>104</v>
      </c>
      <c r="Y110" s="32"/>
      <c r="Z110" s="32">
        <v>36</v>
      </c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</row>
    <row r="111" spans="2:45" ht="13.5">
      <c r="B111" s="37">
        <v>57</v>
      </c>
      <c r="C111" s="37">
        <v>105</v>
      </c>
      <c r="D111" s="37"/>
      <c r="E111" s="22">
        <v>202</v>
      </c>
      <c r="F111" s="44" t="s">
        <v>181</v>
      </c>
      <c r="G111" s="22"/>
      <c r="H111" s="22" t="s">
        <v>26</v>
      </c>
      <c r="I111" s="22" t="s">
        <v>23</v>
      </c>
      <c r="J111" s="22" t="s">
        <v>28</v>
      </c>
      <c r="K111" s="23" t="s">
        <v>165</v>
      </c>
      <c r="L111" s="41">
        <v>0.035694444444444445</v>
      </c>
      <c r="M111" s="32"/>
      <c r="N111" s="32"/>
      <c r="O111" s="34"/>
      <c r="X111" s="32">
        <v>105</v>
      </c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>
        <v>5</v>
      </c>
      <c r="AM111" s="32"/>
      <c r="AN111" s="32"/>
      <c r="AO111" s="32"/>
      <c r="AP111" s="32"/>
      <c r="AQ111" s="32"/>
      <c r="AR111" s="32"/>
      <c r="AS111" s="32"/>
    </row>
    <row r="112" spans="2:45" ht="13.5">
      <c r="B112" s="37">
        <v>91</v>
      </c>
      <c r="C112" s="35">
        <v>106</v>
      </c>
      <c r="D112" s="35"/>
      <c r="E112" s="22">
        <v>248</v>
      </c>
      <c r="F112" s="44" t="s">
        <v>223</v>
      </c>
      <c r="G112" s="22" t="s">
        <v>224</v>
      </c>
      <c r="H112" s="22" t="s">
        <v>26</v>
      </c>
      <c r="I112" s="22" t="s">
        <v>22</v>
      </c>
      <c r="J112" s="22" t="s">
        <v>28</v>
      </c>
      <c r="K112" s="23" t="s">
        <v>40</v>
      </c>
      <c r="L112" s="41">
        <v>0.03570601851851852</v>
      </c>
      <c r="M112" s="32"/>
      <c r="N112" s="32"/>
      <c r="O112" s="34"/>
      <c r="X112" s="32">
        <v>106</v>
      </c>
      <c r="Y112" s="32"/>
      <c r="Z112" s="32"/>
      <c r="AA112" s="32"/>
      <c r="AB112" s="32"/>
      <c r="AC112" s="32"/>
      <c r="AD112" s="32"/>
      <c r="AE112" s="32"/>
      <c r="AF112" s="32">
        <v>17</v>
      </c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</row>
    <row r="113" spans="2:45" ht="13.5">
      <c r="B113" s="37">
        <v>29</v>
      </c>
      <c r="C113" s="37">
        <v>107</v>
      </c>
      <c r="D113" s="37"/>
      <c r="E113" s="22">
        <v>67</v>
      </c>
      <c r="F113" s="44" t="s">
        <v>144</v>
      </c>
      <c r="G113" s="22" t="s">
        <v>117</v>
      </c>
      <c r="H113" s="22" t="s">
        <v>26</v>
      </c>
      <c r="I113" s="22" t="s">
        <v>23</v>
      </c>
      <c r="J113" s="22" t="s">
        <v>28</v>
      </c>
      <c r="K113" s="23" t="s">
        <v>113</v>
      </c>
      <c r="L113" s="41">
        <v>0.03599537037037037</v>
      </c>
      <c r="M113" s="32"/>
      <c r="N113" s="32"/>
      <c r="O113" s="34"/>
      <c r="U113">
        <v>1977</v>
      </c>
      <c r="X113" s="32">
        <v>107</v>
      </c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>
        <v>8</v>
      </c>
      <c r="AK113" s="32"/>
      <c r="AL113" s="32"/>
      <c r="AM113" s="32"/>
      <c r="AN113" s="32"/>
      <c r="AO113" s="32"/>
      <c r="AP113" s="32"/>
      <c r="AQ113" s="32"/>
      <c r="AR113" s="32"/>
      <c r="AS113" s="32"/>
    </row>
    <row r="114" spans="2:45" ht="13.5">
      <c r="B114" s="35">
        <v>20</v>
      </c>
      <c r="C114" s="37">
        <v>108</v>
      </c>
      <c r="D114" s="37"/>
      <c r="E114" s="22">
        <v>49</v>
      </c>
      <c r="F114" s="44" t="s">
        <v>132</v>
      </c>
      <c r="G114" s="22"/>
      <c r="H114" s="22" t="s">
        <v>26</v>
      </c>
      <c r="I114" s="22" t="s">
        <v>23</v>
      </c>
      <c r="J114" s="22" t="s">
        <v>27</v>
      </c>
      <c r="K114" s="23" t="s">
        <v>134</v>
      </c>
      <c r="L114" s="31">
        <v>0.036284722222222225</v>
      </c>
      <c r="M114" s="32"/>
      <c r="N114" s="32"/>
      <c r="O114" s="34"/>
      <c r="U114">
        <v>1968</v>
      </c>
      <c r="X114" s="32">
        <v>108</v>
      </c>
      <c r="Y114" s="32"/>
      <c r="Z114" s="32"/>
      <c r="AA114" s="32"/>
      <c r="AB114" s="32"/>
      <c r="AC114" s="32"/>
      <c r="AD114" s="32"/>
      <c r="AE114" s="32"/>
      <c r="AF114" s="32"/>
      <c r="AG114" s="32"/>
      <c r="AH114" s="32">
        <v>7</v>
      </c>
      <c r="AI114" s="32"/>
      <c r="AJ114" s="32"/>
      <c r="AK114" s="32"/>
      <c r="AL114" s="32"/>
      <c r="AM114" s="32"/>
      <c r="AN114" s="32">
        <v>7</v>
      </c>
      <c r="AO114" s="32"/>
      <c r="AP114" s="32"/>
      <c r="AQ114" s="32"/>
      <c r="AR114" s="47">
        <v>1</v>
      </c>
      <c r="AS114" s="32"/>
    </row>
    <row r="115" spans="2:45" ht="13.5">
      <c r="B115" s="37">
        <v>21</v>
      </c>
      <c r="C115" s="37">
        <v>109</v>
      </c>
      <c r="D115" s="37"/>
      <c r="E115" s="22">
        <v>50</v>
      </c>
      <c r="F115" s="44" t="s">
        <v>133</v>
      </c>
      <c r="G115" s="22"/>
      <c r="H115" s="22" t="s">
        <v>26</v>
      </c>
      <c r="I115" s="22" t="s">
        <v>23</v>
      </c>
      <c r="J115" s="22" t="s">
        <v>28</v>
      </c>
      <c r="K115" s="23" t="s">
        <v>134</v>
      </c>
      <c r="L115" s="31">
        <v>0.036284722222222225</v>
      </c>
      <c r="M115" s="32"/>
      <c r="N115" s="32"/>
      <c r="O115" s="34"/>
      <c r="U115">
        <v>1969</v>
      </c>
      <c r="X115" s="32">
        <v>109</v>
      </c>
      <c r="Y115" s="32"/>
      <c r="Z115" s="32"/>
      <c r="AA115" s="32"/>
      <c r="AB115" s="32"/>
      <c r="AC115" s="32"/>
      <c r="AD115" s="32"/>
      <c r="AE115" s="32"/>
      <c r="AF115" s="32"/>
      <c r="AG115" s="32"/>
      <c r="AH115" s="32">
        <v>8</v>
      </c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</row>
    <row r="116" spans="2:45" ht="13.5">
      <c r="B116" s="37">
        <v>38</v>
      </c>
      <c r="C116" s="35">
        <v>110</v>
      </c>
      <c r="D116" s="35"/>
      <c r="E116" s="22">
        <v>101</v>
      </c>
      <c r="F116" s="44" t="s">
        <v>156</v>
      </c>
      <c r="G116" s="22" t="s">
        <v>157</v>
      </c>
      <c r="H116" s="22" t="s">
        <v>26</v>
      </c>
      <c r="I116" s="22" t="s">
        <v>22</v>
      </c>
      <c r="J116" s="22" t="s">
        <v>27</v>
      </c>
      <c r="K116" s="23" t="s">
        <v>40</v>
      </c>
      <c r="L116" s="41">
        <v>0.03670138888888889</v>
      </c>
      <c r="M116" s="32"/>
      <c r="N116" s="32"/>
      <c r="O116" s="34"/>
      <c r="U116">
        <v>1986</v>
      </c>
      <c r="X116" s="32">
        <v>110</v>
      </c>
      <c r="Y116" s="32"/>
      <c r="Z116" s="32"/>
      <c r="AA116" s="32"/>
      <c r="AB116" s="32"/>
      <c r="AC116" s="32"/>
      <c r="AD116" s="32"/>
      <c r="AE116" s="32"/>
      <c r="AF116" s="32">
        <v>18</v>
      </c>
      <c r="AG116" s="32"/>
      <c r="AH116" s="32"/>
      <c r="AI116" s="32"/>
      <c r="AJ116" s="32"/>
      <c r="AK116" s="32"/>
      <c r="AL116" s="32"/>
      <c r="AM116" s="32"/>
      <c r="AN116" s="32">
        <v>8</v>
      </c>
      <c r="AO116" s="32"/>
      <c r="AP116" s="32">
        <v>7</v>
      </c>
      <c r="AQ116" s="32"/>
      <c r="AR116" s="32"/>
      <c r="AS116" s="32"/>
    </row>
    <row r="117" spans="2:45" ht="13.5">
      <c r="B117" s="35">
        <v>36</v>
      </c>
      <c r="C117" s="37">
        <v>111</v>
      </c>
      <c r="D117" s="37"/>
      <c r="E117" s="22">
        <v>97</v>
      </c>
      <c r="F117" s="44" t="s">
        <v>152</v>
      </c>
      <c r="G117" s="22" t="s">
        <v>153</v>
      </c>
      <c r="H117" s="22" t="s">
        <v>26</v>
      </c>
      <c r="I117" s="22" t="s">
        <v>23</v>
      </c>
      <c r="J117" s="22" t="s">
        <v>28</v>
      </c>
      <c r="K117" s="23" t="s">
        <v>134</v>
      </c>
      <c r="L117" s="41">
        <v>0.03775462962962963</v>
      </c>
      <c r="M117" s="32"/>
      <c r="N117" s="32"/>
      <c r="O117" s="34"/>
      <c r="U117">
        <v>1984</v>
      </c>
      <c r="X117" s="32">
        <v>111</v>
      </c>
      <c r="Y117" s="32"/>
      <c r="Z117" s="32"/>
      <c r="AA117" s="32"/>
      <c r="AB117" s="32"/>
      <c r="AC117" s="32"/>
      <c r="AD117" s="32"/>
      <c r="AE117" s="32"/>
      <c r="AF117" s="32"/>
      <c r="AG117" s="32"/>
      <c r="AH117" s="32">
        <v>9</v>
      </c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</row>
    <row r="118" spans="2:45" ht="13.5">
      <c r="B118" s="37">
        <v>10</v>
      </c>
      <c r="C118" s="37">
        <v>112</v>
      </c>
      <c r="D118" s="37"/>
      <c r="E118" s="22">
        <v>34</v>
      </c>
      <c r="F118" s="44" t="s">
        <v>121</v>
      </c>
      <c r="G118" s="22" t="s">
        <v>122</v>
      </c>
      <c r="H118" s="22" t="s">
        <v>26</v>
      </c>
      <c r="I118" s="22" t="s">
        <v>22</v>
      </c>
      <c r="J118" s="22" t="s">
        <v>28</v>
      </c>
      <c r="K118" s="23" t="s">
        <v>40</v>
      </c>
      <c r="L118" s="31">
        <v>0.038125</v>
      </c>
      <c r="M118" s="32"/>
      <c r="N118" s="32"/>
      <c r="O118" s="34"/>
      <c r="U118">
        <v>1958</v>
      </c>
      <c r="X118" s="32">
        <v>112</v>
      </c>
      <c r="Y118" s="32"/>
      <c r="Z118" s="32"/>
      <c r="AA118" s="32"/>
      <c r="AB118" s="32"/>
      <c r="AC118" s="32"/>
      <c r="AD118" s="32"/>
      <c r="AE118" s="32"/>
      <c r="AF118" s="32">
        <v>19</v>
      </c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</row>
    <row r="119" spans="2:45" ht="13.5">
      <c r="B119" s="35">
        <v>5</v>
      </c>
      <c r="C119" s="37">
        <v>77</v>
      </c>
      <c r="D119" s="37"/>
      <c r="E119" s="22">
        <v>28</v>
      </c>
      <c r="F119" s="44" t="s">
        <v>115</v>
      </c>
      <c r="G119" s="22" t="s">
        <v>375</v>
      </c>
      <c r="H119" s="22" t="s">
        <v>26</v>
      </c>
      <c r="I119" s="22" t="s">
        <v>22</v>
      </c>
      <c r="J119" s="22" t="s">
        <v>28</v>
      </c>
      <c r="K119" s="23" t="s">
        <v>40</v>
      </c>
      <c r="L119" s="31">
        <v>0.038356481481481484</v>
      </c>
      <c r="M119" s="32"/>
      <c r="N119" s="32"/>
      <c r="O119" s="34"/>
      <c r="U119">
        <v>1956</v>
      </c>
      <c r="X119" s="32">
        <v>113</v>
      </c>
      <c r="Y119" s="32"/>
      <c r="Z119" s="32"/>
      <c r="AA119" s="32"/>
      <c r="AB119" s="32"/>
      <c r="AC119" s="32"/>
      <c r="AD119" s="32"/>
      <c r="AE119" s="32"/>
      <c r="AF119" s="32">
        <v>20</v>
      </c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</row>
    <row r="120" spans="2:45" ht="13.5">
      <c r="B120" s="37">
        <v>98</v>
      </c>
      <c r="C120" s="35">
        <v>114</v>
      </c>
      <c r="D120" s="35"/>
      <c r="E120" s="22">
        <v>134</v>
      </c>
      <c r="F120" s="44" t="s">
        <v>232</v>
      </c>
      <c r="G120" s="22" t="s">
        <v>233</v>
      </c>
      <c r="H120" s="22" t="s">
        <v>26</v>
      </c>
      <c r="I120" s="22" t="s">
        <v>23</v>
      </c>
      <c r="J120" s="22" t="s">
        <v>28</v>
      </c>
      <c r="K120" s="23" t="s">
        <v>165</v>
      </c>
      <c r="L120" s="41">
        <v>0.03934027777777777</v>
      </c>
      <c r="M120" s="32"/>
      <c r="N120" s="32"/>
      <c r="O120" s="34"/>
      <c r="X120" s="32">
        <v>114</v>
      </c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>
        <v>6</v>
      </c>
      <c r="AM120" s="32"/>
      <c r="AN120" s="32"/>
      <c r="AO120" s="32"/>
      <c r="AP120" s="32"/>
      <c r="AQ120" s="32"/>
      <c r="AR120" s="32"/>
      <c r="AS120" s="32"/>
    </row>
    <row r="121" spans="2:45" ht="13.5">
      <c r="B121" s="37">
        <v>87</v>
      </c>
      <c r="C121" s="37">
        <v>115</v>
      </c>
      <c r="D121" s="37"/>
      <c r="E121" s="22">
        <v>247</v>
      </c>
      <c r="F121" s="44" t="s">
        <v>216</v>
      </c>
      <c r="G121" s="22" t="s">
        <v>214</v>
      </c>
      <c r="H121" s="22" t="s">
        <v>26</v>
      </c>
      <c r="I121" s="22" t="s">
        <v>22</v>
      </c>
      <c r="J121" s="22" t="s">
        <v>28</v>
      </c>
      <c r="K121" s="23" t="s">
        <v>40</v>
      </c>
      <c r="L121" s="41">
        <v>0.03944444444444444</v>
      </c>
      <c r="M121" s="32"/>
      <c r="N121" s="32"/>
      <c r="O121" s="34"/>
      <c r="X121" s="32">
        <v>115</v>
      </c>
      <c r="Y121" s="32"/>
      <c r="Z121" s="32"/>
      <c r="AA121" s="32"/>
      <c r="AB121" s="32"/>
      <c r="AC121" s="32"/>
      <c r="AD121" s="32"/>
      <c r="AE121" s="32"/>
      <c r="AF121" s="32">
        <v>21</v>
      </c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</row>
    <row r="122" spans="2:45" ht="13.5">
      <c r="B122" s="35">
        <v>66</v>
      </c>
      <c r="C122" s="37">
        <v>117</v>
      </c>
      <c r="D122" s="37"/>
      <c r="E122" s="22">
        <v>140</v>
      </c>
      <c r="F122" s="44" t="s">
        <v>190</v>
      </c>
      <c r="G122" s="22"/>
      <c r="H122" s="22" t="s">
        <v>26</v>
      </c>
      <c r="I122" s="22" t="s">
        <v>22</v>
      </c>
      <c r="J122" s="22" t="s">
        <v>27</v>
      </c>
      <c r="K122" s="23" t="s">
        <v>37</v>
      </c>
      <c r="L122" s="41">
        <v>0.04041666666666667</v>
      </c>
      <c r="M122" s="32"/>
      <c r="N122" s="32"/>
      <c r="O122" s="34"/>
      <c r="X122" s="32">
        <v>116</v>
      </c>
      <c r="Y122" s="32"/>
      <c r="Z122" s="32">
        <v>37</v>
      </c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>
        <v>9</v>
      </c>
      <c r="AO122" s="32"/>
      <c r="AP122" s="32">
        <v>8</v>
      </c>
      <c r="AQ122" s="32"/>
      <c r="AR122" s="32"/>
      <c r="AS122" s="32"/>
    </row>
    <row r="123" spans="2:45" ht="13.5">
      <c r="B123" s="35">
        <v>69</v>
      </c>
      <c r="C123" s="37">
        <v>116</v>
      </c>
      <c r="D123" s="37"/>
      <c r="E123" s="22">
        <v>141</v>
      </c>
      <c r="F123" s="44" t="s">
        <v>392</v>
      </c>
      <c r="G123" s="22"/>
      <c r="H123" s="22" t="s">
        <v>26</v>
      </c>
      <c r="I123" s="22" t="s">
        <v>23</v>
      </c>
      <c r="J123" s="22" t="s">
        <v>27</v>
      </c>
      <c r="K123" s="23" t="s">
        <v>134</v>
      </c>
      <c r="L123" s="41">
        <v>0.04041666666666667</v>
      </c>
      <c r="M123" s="32"/>
      <c r="N123" s="32"/>
      <c r="O123" s="34"/>
      <c r="X123" s="32">
        <v>117</v>
      </c>
      <c r="Y123" s="32"/>
      <c r="Z123" s="32"/>
      <c r="AA123" s="32"/>
      <c r="AB123" s="32"/>
      <c r="AC123" s="32"/>
      <c r="AD123" s="32"/>
      <c r="AE123" s="32"/>
      <c r="AF123" s="32"/>
      <c r="AG123" s="32"/>
      <c r="AH123" s="32">
        <v>10</v>
      </c>
      <c r="AI123" s="32"/>
      <c r="AJ123" s="32"/>
      <c r="AK123" s="32"/>
      <c r="AL123" s="32"/>
      <c r="AM123" s="32"/>
      <c r="AN123" s="32">
        <v>10</v>
      </c>
      <c r="AO123" s="32"/>
      <c r="AP123" s="32"/>
      <c r="AQ123" s="32"/>
      <c r="AR123" s="47">
        <v>2</v>
      </c>
      <c r="AS123" s="32"/>
    </row>
    <row r="124" spans="2:45" ht="13.5">
      <c r="B124" s="37">
        <v>59</v>
      </c>
      <c r="C124" s="35">
        <v>118</v>
      </c>
      <c r="D124" s="35"/>
      <c r="E124" s="22">
        <v>120</v>
      </c>
      <c r="F124" s="44" t="s">
        <v>183</v>
      </c>
      <c r="G124" s="22"/>
      <c r="H124" s="22" t="s">
        <v>26</v>
      </c>
      <c r="I124" s="22" t="s">
        <v>23</v>
      </c>
      <c r="J124" s="22" t="s">
        <v>28</v>
      </c>
      <c r="K124" s="23" t="s">
        <v>165</v>
      </c>
      <c r="L124" s="41">
        <v>0.04512731481481482</v>
      </c>
      <c r="M124" s="32"/>
      <c r="N124" s="32"/>
      <c r="O124" s="34"/>
      <c r="X124" s="32">
        <v>118</v>
      </c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>
        <v>7</v>
      </c>
      <c r="AM124" s="32"/>
      <c r="AN124" s="32"/>
      <c r="AO124" s="32"/>
      <c r="AP124" s="32"/>
      <c r="AQ124" s="32"/>
      <c r="AR124" s="32"/>
      <c r="AS124" s="32"/>
    </row>
    <row r="125" spans="2:45" ht="13.5">
      <c r="B125" s="35">
        <v>8</v>
      </c>
      <c r="C125" s="75">
        <v>98</v>
      </c>
      <c r="D125" s="75"/>
      <c r="E125" s="76">
        <v>32</v>
      </c>
      <c r="F125" s="77" t="s">
        <v>118</v>
      </c>
      <c r="G125" s="76"/>
      <c r="H125" s="76" t="s">
        <v>26</v>
      </c>
      <c r="I125" s="76" t="s">
        <v>22</v>
      </c>
      <c r="J125" s="76" t="s">
        <v>27</v>
      </c>
      <c r="K125" s="78" t="s">
        <v>40</v>
      </c>
      <c r="L125" s="79" t="s">
        <v>289</v>
      </c>
      <c r="M125" s="47"/>
      <c r="N125" s="79"/>
      <c r="O125" s="80"/>
      <c r="P125" s="49">
        <v>2006</v>
      </c>
      <c r="Q125" s="49"/>
      <c r="R125" s="49"/>
      <c r="S125" s="48"/>
      <c r="T125" s="48"/>
      <c r="U125" s="48">
        <v>1953</v>
      </c>
      <c r="V125" s="48"/>
      <c r="W125" s="48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32"/>
      <c r="AN125" s="47"/>
      <c r="AO125" s="32"/>
      <c r="AP125" s="47"/>
      <c r="AQ125" s="32"/>
      <c r="AR125" s="47"/>
      <c r="AS125" s="32"/>
    </row>
    <row r="126" spans="2:45" ht="13.5">
      <c r="B126" s="35">
        <v>13</v>
      </c>
      <c r="C126" s="81">
        <v>120</v>
      </c>
      <c r="D126" s="81"/>
      <c r="E126" s="76">
        <v>38</v>
      </c>
      <c r="F126" s="77" t="s">
        <v>125</v>
      </c>
      <c r="G126" s="76" t="s">
        <v>376</v>
      </c>
      <c r="H126" s="76" t="s">
        <v>26</v>
      </c>
      <c r="I126" s="76" t="s">
        <v>22</v>
      </c>
      <c r="J126" s="76" t="s">
        <v>28</v>
      </c>
      <c r="K126" s="78" t="s">
        <v>40</v>
      </c>
      <c r="L126" s="79" t="s">
        <v>289</v>
      </c>
      <c r="M126" s="47"/>
      <c r="N126" s="47"/>
      <c r="O126" s="80"/>
      <c r="P126" s="49"/>
      <c r="Q126" s="49"/>
      <c r="R126" s="49"/>
      <c r="S126" s="48"/>
      <c r="T126" s="48"/>
      <c r="U126" s="48">
        <v>1961</v>
      </c>
      <c r="V126" s="48"/>
      <c r="W126" s="48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32"/>
      <c r="AN126" s="47"/>
      <c r="AO126" s="32"/>
      <c r="AP126" s="47"/>
      <c r="AQ126" s="32"/>
      <c r="AR126" s="47"/>
      <c r="AS126" s="32"/>
    </row>
    <row r="127" spans="2:45" ht="13.5">
      <c r="B127" s="37">
        <v>22</v>
      </c>
      <c r="C127" s="81">
        <v>129</v>
      </c>
      <c r="D127" s="81"/>
      <c r="E127" s="76">
        <v>57</v>
      </c>
      <c r="F127" s="77" t="s">
        <v>135</v>
      </c>
      <c r="G127" s="76"/>
      <c r="H127" s="76" t="s">
        <v>26</v>
      </c>
      <c r="I127" s="76" t="s">
        <v>22</v>
      </c>
      <c r="J127" s="76" t="s">
        <v>27</v>
      </c>
      <c r="K127" s="78" t="s">
        <v>37</v>
      </c>
      <c r="L127" s="79" t="s">
        <v>289</v>
      </c>
      <c r="M127" s="47"/>
      <c r="N127" s="47"/>
      <c r="O127" s="80"/>
      <c r="P127" s="49"/>
      <c r="Q127" s="49"/>
      <c r="R127" s="49"/>
      <c r="S127" s="48"/>
      <c r="T127" s="48"/>
      <c r="U127" s="48">
        <v>1970</v>
      </c>
      <c r="V127" s="48"/>
      <c r="W127" s="48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32"/>
      <c r="AN127" s="47"/>
      <c r="AO127" s="32"/>
      <c r="AP127" s="47"/>
      <c r="AQ127" s="32"/>
      <c r="AR127" s="47"/>
      <c r="AS127" s="32"/>
    </row>
    <row r="128" spans="2:45" ht="13.5">
      <c r="B128" s="35">
        <v>24</v>
      </c>
      <c r="C128" s="75">
        <v>130</v>
      </c>
      <c r="D128" s="75"/>
      <c r="E128" s="76">
        <v>61</v>
      </c>
      <c r="F128" s="77" t="s">
        <v>137</v>
      </c>
      <c r="G128" s="76"/>
      <c r="H128" s="76" t="s">
        <v>26</v>
      </c>
      <c r="I128" s="76" t="s">
        <v>22</v>
      </c>
      <c r="J128" s="76" t="s">
        <v>28</v>
      </c>
      <c r="K128" s="78" t="s">
        <v>37</v>
      </c>
      <c r="L128" s="79" t="s">
        <v>289</v>
      </c>
      <c r="M128" s="47"/>
      <c r="N128" s="47"/>
      <c r="O128" s="80"/>
      <c r="P128" s="49"/>
      <c r="Q128" s="49"/>
      <c r="R128" s="49"/>
      <c r="S128" s="48"/>
      <c r="T128" s="48"/>
      <c r="U128" s="48">
        <v>1972</v>
      </c>
      <c r="V128" s="48"/>
      <c r="W128" s="48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32"/>
      <c r="AN128" s="47"/>
      <c r="AO128" s="32"/>
      <c r="AP128" s="47"/>
      <c r="AQ128" s="32"/>
      <c r="AR128" s="47"/>
      <c r="AS128" s="32"/>
    </row>
    <row r="129" spans="2:45" ht="13.5">
      <c r="B129" s="37">
        <v>101</v>
      </c>
      <c r="C129" s="81">
        <v>121</v>
      </c>
      <c r="D129" s="81"/>
      <c r="E129" s="76">
        <v>145</v>
      </c>
      <c r="F129" s="77" t="s">
        <v>237</v>
      </c>
      <c r="G129" s="76"/>
      <c r="H129" s="76" t="s">
        <v>26</v>
      </c>
      <c r="I129" s="76" t="s">
        <v>23</v>
      </c>
      <c r="J129" s="76" t="s">
        <v>28</v>
      </c>
      <c r="K129" s="78" t="s">
        <v>165</v>
      </c>
      <c r="L129" s="79" t="s">
        <v>289</v>
      </c>
      <c r="M129" s="47"/>
      <c r="N129" s="47"/>
      <c r="O129" s="80"/>
      <c r="P129" s="49"/>
      <c r="Q129" s="49"/>
      <c r="R129" s="49"/>
      <c r="S129" s="48"/>
      <c r="T129" s="48"/>
      <c r="U129" s="48"/>
      <c r="V129" s="48"/>
      <c r="W129" s="48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32"/>
      <c r="AN129" s="47"/>
      <c r="AO129" s="32"/>
      <c r="AP129" s="47"/>
      <c r="AQ129" s="32"/>
      <c r="AR129" s="47"/>
      <c r="AS129" s="32"/>
    </row>
    <row r="130" spans="2:45" ht="13.5">
      <c r="B130" s="37">
        <v>105</v>
      </c>
      <c r="C130" s="75">
        <v>122</v>
      </c>
      <c r="D130" s="75"/>
      <c r="E130" s="76">
        <v>146</v>
      </c>
      <c r="F130" s="77" t="s">
        <v>243</v>
      </c>
      <c r="G130" s="76"/>
      <c r="H130" s="76" t="s">
        <v>26</v>
      </c>
      <c r="I130" s="76" t="s">
        <v>22</v>
      </c>
      <c r="J130" s="76" t="s">
        <v>28</v>
      </c>
      <c r="K130" s="78" t="s">
        <v>40</v>
      </c>
      <c r="L130" s="79" t="s">
        <v>289</v>
      </c>
      <c r="M130" s="47"/>
      <c r="N130" s="47"/>
      <c r="O130" s="80"/>
      <c r="P130" s="49"/>
      <c r="Q130" s="49"/>
      <c r="R130" s="49"/>
      <c r="S130" s="48"/>
      <c r="T130" s="48"/>
      <c r="U130" s="48"/>
      <c r="V130" s="48"/>
      <c r="W130" s="48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32"/>
      <c r="AN130" s="47"/>
      <c r="AO130" s="32"/>
      <c r="AP130" s="47"/>
      <c r="AQ130" s="32"/>
      <c r="AR130" s="47"/>
      <c r="AS130" s="32"/>
    </row>
    <row r="131" spans="2:45" ht="13.5">
      <c r="B131" s="37">
        <v>44</v>
      </c>
      <c r="C131" s="81">
        <v>123</v>
      </c>
      <c r="D131" s="81"/>
      <c r="E131" s="76">
        <v>175</v>
      </c>
      <c r="F131" s="77" t="s">
        <v>166</v>
      </c>
      <c r="G131" s="76"/>
      <c r="H131" s="76" t="s">
        <v>26</v>
      </c>
      <c r="I131" s="76" t="s">
        <v>23</v>
      </c>
      <c r="J131" s="76" t="s">
        <v>28</v>
      </c>
      <c r="K131" s="78" t="s">
        <v>134</v>
      </c>
      <c r="L131" s="79" t="s">
        <v>289</v>
      </c>
      <c r="M131" s="47"/>
      <c r="N131" s="47"/>
      <c r="O131" s="80"/>
      <c r="P131" s="49"/>
      <c r="Q131" s="49"/>
      <c r="R131" s="49"/>
      <c r="S131" s="48"/>
      <c r="T131" s="48"/>
      <c r="U131" s="48">
        <v>1992</v>
      </c>
      <c r="V131" s="48"/>
      <c r="W131" s="48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32"/>
      <c r="AN131" s="47"/>
      <c r="AO131" s="32"/>
      <c r="AP131" s="47"/>
      <c r="AQ131" s="32"/>
      <c r="AR131" s="47"/>
      <c r="AS131" s="32"/>
    </row>
    <row r="132" spans="2:45" ht="13.5">
      <c r="B132" s="35">
        <v>46</v>
      </c>
      <c r="C132" s="81">
        <v>124</v>
      </c>
      <c r="D132" s="81"/>
      <c r="E132" s="76">
        <v>192</v>
      </c>
      <c r="F132" s="77" t="s">
        <v>168</v>
      </c>
      <c r="G132" s="76"/>
      <c r="H132" s="76" t="s">
        <v>26</v>
      </c>
      <c r="I132" s="76" t="s">
        <v>23</v>
      </c>
      <c r="J132" s="76" t="s">
        <v>28</v>
      </c>
      <c r="K132" s="78" t="s">
        <v>165</v>
      </c>
      <c r="L132" s="79" t="s">
        <v>289</v>
      </c>
      <c r="M132" s="47"/>
      <c r="N132" s="47"/>
      <c r="O132" s="80"/>
      <c r="P132" s="49"/>
      <c r="Q132" s="49"/>
      <c r="R132" s="49"/>
      <c r="S132" s="48"/>
      <c r="T132" s="48"/>
      <c r="U132" s="48">
        <v>1994</v>
      </c>
      <c r="V132" s="48"/>
      <c r="W132" s="48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32"/>
      <c r="AN132" s="47"/>
      <c r="AO132" s="32"/>
      <c r="AP132" s="47"/>
      <c r="AQ132" s="32"/>
      <c r="AR132" s="47"/>
      <c r="AS132" s="32"/>
    </row>
    <row r="133" spans="2:45" ht="13.5">
      <c r="B133" s="35">
        <v>47</v>
      </c>
      <c r="C133" s="81">
        <v>125</v>
      </c>
      <c r="D133" s="81"/>
      <c r="E133" s="76">
        <v>193</v>
      </c>
      <c r="F133" s="77" t="s">
        <v>169</v>
      </c>
      <c r="G133" s="76"/>
      <c r="H133" s="76" t="s">
        <v>26</v>
      </c>
      <c r="I133" s="76" t="s">
        <v>22</v>
      </c>
      <c r="J133" s="76" t="s">
        <v>28</v>
      </c>
      <c r="K133" s="78" t="s">
        <v>40</v>
      </c>
      <c r="L133" s="79" t="s">
        <v>289</v>
      </c>
      <c r="M133" s="47"/>
      <c r="N133" s="47"/>
      <c r="O133" s="80"/>
      <c r="P133" s="49"/>
      <c r="Q133" s="49"/>
      <c r="R133" s="49"/>
      <c r="S133" s="48"/>
      <c r="T133" s="48"/>
      <c r="U133" s="48">
        <v>1995</v>
      </c>
      <c r="V133" s="48"/>
      <c r="W133" s="48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32"/>
      <c r="AN133" s="47"/>
      <c r="AO133" s="32"/>
      <c r="AP133" s="47"/>
      <c r="AQ133" s="32"/>
      <c r="AR133" s="47"/>
      <c r="AS133" s="32"/>
    </row>
    <row r="134" spans="2:45" ht="13.5">
      <c r="B134" s="37">
        <v>48</v>
      </c>
      <c r="C134" s="75">
        <v>126</v>
      </c>
      <c r="D134" s="75"/>
      <c r="E134" s="76">
        <v>194</v>
      </c>
      <c r="F134" s="77" t="s">
        <v>170</v>
      </c>
      <c r="G134" s="76"/>
      <c r="H134" s="76" t="s">
        <v>26</v>
      </c>
      <c r="I134" s="76" t="s">
        <v>22</v>
      </c>
      <c r="J134" s="76" t="s">
        <v>28</v>
      </c>
      <c r="K134" s="78" t="s">
        <v>40</v>
      </c>
      <c r="L134" s="79" t="s">
        <v>289</v>
      </c>
      <c r="M134" s="47"/>
      <c r="N134" s="47"/>
      <c r="O134" s="80"/>
      <c r="P134" s="49"/>
      <c r="Q134" s="49"/>
      <c r="R134" s="49"/>
      <c r="S134" s="48"/>
      <c r="T134" s="48"/>
      <c r="U134" s="48">
        <v>1996</v>
      </c>
      <c r="V134" s="48"/>
      <c r="W134" s="48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32"/>
      <c r="AN134" s="47"/>
      <c r="AO134" s="32"/>
      <c r="AP134" s="47"/>
      <c r="AQ134" s="32"/>
      <c r="AR134" s="47"/>
      <c r="AS134" s="32"/>
    </row>
    <row r="135" spans="2:45" ht="13.5">
      <c r="B135" s="37">
        <v>114</v>
      </c>
      <c r="C135" s="81">
        <v>127</v>
      </c>
      <c r="D135" s="81"/>
      <c r="E135" s="76">
        <v>232</v>
      </c>
      <c r="F135" s="77" t="s">
        <v>257</v>
      </c>
      <c r="G135" s="76" t="s">
        <v>258</v>
      </c>
      <c r="H135" s="76" t="s">
        <v>43</v>
      </c>
      <c r="I135" s="76" t="s">
        <v>23</v>
      </c>
      <c r="J135" s="76" t="s">
        <v>28</v>
      </c>
      <c r="K135" s="78" t="s">
        <v>165</v>
      </c>
      <c r="L135" s="79" t="s">
        <v>289</v>
      </c>
      <c r="M135" s="47"/>
      <c r="N135" s="47"/>
      <c r="O135" s="80"/>
      <c r="P135" s="49"/>
      <c r="Q135" s="49"/>
      <c r="R135" s="49"/>
      <c r="S135" s="48"/>
      <c r="T135" s="48"/>
      <c r="U135" s="48"/>
      <c r="V135" s="48"/>
      <c r="W135" s="48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32"/>
      <c r="AN135" s="47"/>
      <c r="AO135" s="32"/>
      <c r="AP135" s="47"/>
      <c r="AQ135" s="32"/>
      <c r="AR135" s="47"/>
      <c r="AS135" s="32"/>
    </row>
    <row r="136" spans="2:45" ht="13.5">
      <c r="B136" s="37">
        <v>121</v>
      </c>
      <c r="C136" s="81">
        <v>128</v>
      </c>
      <c r="D136" s="81"/>
      <c r="E136" s="76">
        <v>235</v>
      </c>
      <c r="F136" s="77" t="s">
        <v>266</v>
      </c>
      <c r="G136" s="76" t="s">
        <v>258</v>
      </c>
      <c r="H136" s="76" t="s">
        <v>43</v>
      </c>
      <c r="I136" s="76" t="s">
        <v>23</v>
      </c>
      <c r="J136" s="76" t="s">
        <v>28</v>
      </c>
      <c r="K136" s="78" t="s">
        <v>165</v>
      </c>
      <c r="L136" s="79" t="s">
        <v>289</v>
      </c>
      <c r="M136" s="47"/>
      <c r="N136" s="47"/>
      <c r="O136" s="80"/>
      <c r="P136" s="49"/>
      <c r="Q136" s="49"/>
      <c r="R136" s="49"/>
      <c r="S136" s="48"/>
      <c r="T136" s="48"/>
      <c r="U136" s="48"/>
      <c r="V136" s="48"/>
      <c r="W136" s="48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32"/>
      <c r="AN136" s="47"/>
      <c r="AO136" s="32"/>
      <c r="AP136" s="47"/>
      <c r="AQ136" s="32"/>
      <c r="AR136" s="47"/>
      <c r="AS136" s="32"/>
    </row>
    <row r="137" spans="2:45" ht="13.5">
      <c r="B137" s="37">
        <v>133</v>
      </c>
      <c r="C137" s="37"/>
      <c r="D137" s="37"/>
      <c r="E137" s="34"/>
      <c r="F137" s="34"/>
      <c r="G137" s="34"/>
      <c r="H137" s="34"/>
      <c r="I137" s="32"/>
      <c r="J137" s="34"/>
      <c r="K137" s="34"/>
      <c r="L137" s="32"/>
      <c r="M137" s="32"/>
      <c r="N137" s="32"/>
      <c r="O137" s="34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</row>
  </sheetData>
  <sheetProtection/>
  <autoFilter ref="E6:AR137"/>
  <mergeCells count="15">
    <mergeCell ref="AP3:AQ5"/>
    <mergeCell ref="AR3:AS5"/>
    <mergeCell ref="D1:D3"/>
    <mergeCell ref="AD3:AE5"/>
    <mergeCell ref="AF3:AG5"/>
    <mergeCell ref="AH3:AI5"/>
    <mergeCell ref="AJ3:AK5"/>
    <mergeCell ref="AL3:AM5"/>
    <mergeCell ref="E2:L5"/>
    <mergeCell ref="A1:B3"/>
    <mergeCell ref="M5:N5"/>
    <mergeCell ref="X3:Y5"/>
    <mergeCell ref="Z3:AA5"/>
    <mergeCell ref="AB3:AC5"/>
    <mergeCell ref="AN3:AO5"/>
  </mergeCells>
  <dataValidations count="4">
    <dataValidation type="list" allowBlank="1" showInputMessage="1" showErrorMessage="1" sqref="I15:I104">
      <formula1>'Beh na 8880m'!$R$8:$R$10</formula1>
    </dataValidation>
    <dataValidation type="list" showInputMessage="1" showErrorMessage="1" sqref="T14">
      <formula1>'Beh na 8880m'!$Q$12:$Q$16</formula1>
    </dataValidation>
    <dataValidation type="list" allowBlank="1" showInputMessage="1" showErrorMessage="1" sqref="T12">
      <formula1>'Beh na 8880m'!$Q$12:$Q$16</formula1>
    </dataValidation>
    <dataValidation type="list" allowBlank="1" showInputMessage="1" showErrorMessage="1" sqref="J15:J104">
      <formula1>'Beh na 8880m'!$Q$8:$Q$10</formula1>
    </dataValidation>
  </dataValidations>
  <hyperlinks>
    <hyperlink ref="A1:A2" location="Summary!A1" display="Back"/>
    <hyperlink ref="D1:D3" location="Summary!A1" display="Back"/>
  </hyperlink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="80" zoomScaleNormal="8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2" sqref="S12"/>
    </sheetView>
  </sheetViews>
  <sheetFormatPr defaultColWidth="8.8515625" defaultRowHeight="15"/>
  <cols>
    <col min="1" max="1" width="6.421875" style="0" customWidth="1"/>
    <col min="2" max="2" width="12.28125" style="0" hidden="1" customWidth="1"/>
    <col min="3" max="3" width="11.7109375" style="0" customWidth="1"/>
    <col min="4" max="4" width="20.28125" style="0" customWidth="1"/>
    <col min="5" max="5" width="20.7109375" style="0" hidden="1" customWidth="1"/>
    <col min="6" max="6" width="9.421875" style="0" customWidth="1"/>
    <col min="7" max="7" width="10.421875" style="2" customWidth="1"/>
    <col min="8" max="8" width="11.8515625" style="0" customWidth="1"/>
    <col min="9" max="9" width="27.00390625" style="0" customWidth="1"/>
    <col min="10" max="10" width="14.8515625" style="0" customWidth="1"/>
    <col min="11" max="12" width="11.421875" style="30" customWidth="1"/>
    <col min="13" max="13" width="16.28125" style="30" customWidth="1"/>
    <col min="14" max="14" width="11.421875" style="30" customWidth="1"/>
    <col min="15" max="15" width="15.7109375" style="30" customWidth="1"/>
    <col min="16" max="16" width="11.421875" style="30" customWidth="1"/>
  </cols>
  <sheetData>
    <row r="1" spans="1:2" ht="15" customHeight="1">
      <c r="A1" s="104" t="s">
        <v>4</v>
      </c>
      <c r="B1" s="104"/>
    </row>
    <row r="2" spans="1:2" ht="15.75" customHeight="1">
      <c r="A2" s="104"/>
      <c r="B2" s="104"/>
    </row>
    <row r="3" spans="1:16" ht="15.75" customHeight="1">
      <c r="A3" s="104"/>
      <c r="B3" s="104"/>
      <c r="C3" s="108" t="s">
        <v>387</v>
      </c>
      <c r="D3" s="108"/>
      <c r="E3" s="108"/>
      <c r="F3" s="108"/>
      <c r="G3" s="108"/>
      <c r="H3" s="108"/>
      <c r="I3" s="108"/>
      <c r="J3" s="110"/>
      <c r="K3" s="107" t="s">
        <v>326</v>
      </c>
      <c r="L3" s="107"/>
      <c r="M3" s="107" t="s">
        <v>367</v>
      </c>
      <c r="N3" s="107"/>
      <c r="O3" s="107" t="s">
        <v>368</v>
      </c>
      <c r="P3" s="107"/>
    </row>
    <row r="4" spans="2:16" ht="15.75" customHeight="1">
      <c r="B4" s="10"/>
      <c r="C4" s="108"/>
      <c r="D4" s="108"/>
      <c r="E4" s="108"/>
      <c r="F4" s="108"/>
      <c r="G4" s="108"/>
      <c r="H4" s="108"/>
      <c r="I4" s="108"/>
      <c r="J4" s="110"/>
      <c r="K4" s="107"/>
      <c r="L4" s="107"/>
      <c r="M4" s="107"/>
      <c r="N4" s="107"/>
      <c r="O4" s="107"/>
      <c r="P4" s="107"/>
    </row>
    <row r="5" spans="3:16" ht="33.75" customHeight="1">
      <c r="C5" s="109"/>
      <c r="D5" s="109"/>
      <c r="E5" s="109"/>
      <c r="F5" s="109"/>
      <c r="G5" s="109"/>
      <c r="H5" s="109"/>
      <c r="I5" s="109"/>
      <c r="J5" s="111"/>
      <c r="K5" s="107"/>
      <c r="L5" s="107"/>
      <c r="M5" s="107"/>
      <c r="N5" s="107"/>
      <c r="O5" s="107"/>
      <c r="P5" s="107"/>
    </row>
    <row r="6" spans="2:16" ht="42">
      <c r="B6" s="4" t="s">
        <v>29</v>
      </c>
      <c r="C6" s="25" t="s">
        <v>287</v>
      </c>
      <c r="D6" s="26" t="s">
        <v>370</v>
      </c>
      <c r="E6" s="5" t="s">
        <v>24</v>
      </c>
      <c r="F6" s="5" t="s">
        <v>25</v>
      </c>
      <c r="G6" s="25" t="s">
        <v>47</v>
      </c>
      <c r="H6" s="25" t="s">
        <v>321</v>
      </c>
      <c r="I6" s="4" t="s">
        <v>10</v>
      </c>
      <c r="J6" s="39" t="s">
        <v>386</v>
      </c>
      <c r="K6" s="39" t="s">
        <v>30</v>
      </c>
      <c r="L6" s="39" t="s">
        <v>418</v>
      </c>
      <c r="M6" s="39" t="s">
        <v>30</v>
      </c>
      <c r="N6" s="39" t="s">
        <v>418</v>
      </c>
      <c r="O6" s="39" t="s">
        <v>30</v>
      </c>
      <c r="P6" s="39" t="s">
        <v>418</v>
      </c>
    </row>
    <row r="7" spans="2:16" ht="13.5">
      <c r="B7" s="6">
        <v>1</v>
      </c>
      <c r="C7" s="22">
        <v>9</v>
      </c>
      <c r="D7" s="22" t="s">
        <v>109</v>
      </c>
      <c r="E7" s="22" t="s">
        <v>73</v>
      </c>
      <c r="F7" s="22" t="s">
        <v>26</v>
      </c>
      <c r="G7" s="22" t="s">
        <v>22</v>
      </c>
      <c r="H7" s="22" t="s">
        <v>27</v>
      </c>
      <c r="I7" s="23" t="s">
        <v>41</v>
      </c>
      <c r="J7" s="8">
        <v>0.005752314814814814</v>
      </c>
      <c r="K7" s="72">
        <v>1</v>
      </c>
      <c r="L7" s="73"/>
      <c r="M7" s="74"/>
      <c r="N7" s="73"/>
      <c r="O7" s="72">
        <v>1</v>
      </c>
      <c r="P7" s="73"/>
    </row>
    <row r="8" spans="2:16" ht="13.5">
      <c r="B8" s="6">
        <v>5</v>
      </c>
      <c r="C8" s="22">
        <v>185</v>
      </c>
      <c r="D8" s="22" t="s">
        <v>110</v>
      </c>
      <c r="E8" s="22"/>
      <c r="F8" s="22" t="s">
        <v>26</v>
      </c>
      <c r="G8" s="22" t="s">
        <v>23</v>
      </c>
      <c r="H8" s="22" t="s">
        <v>28</v>
      </c>
      <c r="I8" s="23" t="s">
        <v>42</v>
      </c>
      <c r="J8" s="8">
        <v>0.005868055555555554</v>
      </c>
      <c r="K8" s="47">
        <v>2</v>
      </c>
      <c r="L8" s="31">
        <v>0.00011574074074074073</v>
      </c>
      <c r="M8" s="47">
        <v>1</v>
      </c>
      <c r="N8" s="31"/>
      <c r="O8" s="32"/>
      <c r="P8" s="31"/>
    </row>
    <row r="9" spans="2:16" ht="13.5">
      <c r="B9" s="6">
        <v>2</v>
      </c>
      <c r="C9" s="22">
        <v>29</v>
      </c>
      <c r="D9" s="22" t="s">
        <v>372</v>
      </c>
      <c r="E9" s="22"/>
      <c r="F9" s="22" t="s">
        <v>26</v>
      </c>
      <c r="G9" s="22" t="s">
        <v>23</v>
      </c>
      <c r="H9" s="22" t="s">
        <v>28</v>
      </c>
      <c r="I9" s="23" t="s">
        <v>42</v>
      </c>
      <c r="J9" s="8">
        <v>0.007418981481481481</v>
      </c>
      <c r="K9" s="47">
        <v>3</v>
      </c>
      <c r="L9" s="31">
        <v>0.0016666666666666668</v>
      </c>
      <c r="M9" s="47">
        <v>2</v>
      </c>
      <c r="N9" s="31">
        <v>0.001550925925925926</v>
      </c>
      <c r="O9" s="32"/>
      <c r="P9" s="31"/>
    </row>
    <row r="10" spans="2:16" ht="13.5">
      <c r="B10" s="6">
        <v>3</v>
      </c>
      <c r="C10" s="22">
        <v>13</v>
      </c>
      <c r="D10" s="22" t="s">
        <v>295</v>
      </c>
      <c r="E10" s="22"/>
      <c r="F10" s="22" t="s">
        <v>26</v>
      </c>
      <c r="G10" s="22" t="s">
        <v>23</v>
      </c>
      <c r="H10" s="22" t="s">
        <v>28</v>
      </c>
      <c r="I10" s="23" t="s">
        <v>369</v>
      </c>
      <c r="J10" s="8" t="s">
        <v>366</v>
      </c>
      <c r="K10" s="32"/>
      <c r="L10" s="31"/>
      <c r="M10" s="32"/>
      <c r="N10" s="31"/>
      <c r="O10" s="32"/>
      <c r="P10" s="31"/>
    </row>
    <row r="11" spans="2:16" ht="13.5">
      <c r="B11" s="6">
        <v>6</v>
      </c>
      <c r="C11" s="22">
        <v>14</v>
      </c>
      <c r="D11" s="22" t="s">
        <v>53</v>
      </c>
      <c r="E11" s="22"/>
      <c r="F11" s="22" t="s">
        <v>26</v>
      </c>
      <c r="G11" s="22" t="s">
        <v>22</v>
      </c>
      <c r="H11" s="22" t="s">
        <v>28</v>
      </c>
      <c r="I11" s="23" t="s">
        <v>369</v>
      </c>
      <c r="J11" s="8" t="s">
        <v>366</v>
      </c>
      <c r="K11" s="32"/>
      <c r="L11" s="31"/>
      <c r="M11" s="32"/>
      <c r="N11" s="31"/>
      <c r="O11" s="32"/>
      <c r="P11" s="31"/>
    </row>
    <row r="12" spans="2:16" ht="13.5">
      <c r="B12" s="6">
        <v>7</v>
      </c>
      <c r="C12" s="22">
        <v>24</v>
      </c>
      <c r="D12" s="22" t="s">
        <v>296</v>
      </c>
      <c r="E12" s="22"/>
      <c r="F12" s="22" t="s">
        <v>26</v>
      </c>
      <c r="G12" s="22" t="s">
        <v>23</v>
      </c>
      <c r="H12" s="22" t="s">
        <v>28</v>
      </c>
      <c r="I12" s="23" t="s">
        <v>369</v>
      </c>
      <c r="J12" s="8" t="s">
        <v>366</v>
      </c>
      <c r="K12" s="32"/>
      <c r="L12" s="31"/>
      <c r="M12" s="32"/>
      <c r="N12" s="31"/>
      <c r="O12" s="32"/>
      <c r="P12" s="31"/>
    </row>
    <row r="13" spans="2:16" ht="13.5">
      <c r="B13" s="6">
        <v>8</v>
      </c>
      <c r="C13" s="22">
        <v>25</v>
      </c>
      <c r="D13" s="22" t="s">
        <v>52</v>
      </c>
      <c r="E13" s="22"/>
      <c r="F13" s="22" t="s">
        <v>26</v>
      </c>
      <c r="G13" s="27" t="s">
        <v>23</v>
      </c>
      <c r="H13" s="22" t="s">
        <v>28</v>
      </c>
      <c r="I13" s="23" t="s">
        <v>369</v>
      </c>
      <c r="J13" s="8" t="s">
        <v>366</v>
      </c>
      <c r="K13" s="32"/>
      <c r="L13" s="31"/>
      <c r="M13" s="32"/>
      <c r="N13" s="31"/>
      <c r="O13" s="32"/>
      <c r="P13" s="31"/>
    </row>
    <row r="14" spans="2:16" ht="13.5">
      <c r="B14" s="6">
        <v>9</v>
      </c>
      <c r="C14" s="22">
        <v>36</v>
      </c>
      <c r="D14" s="22" t="s">
        <v>297</v>
      </c>
      <c r="E14" s="22"/>
      <c r="F14" s="22" t="s">
        <v>26</v>
      </c>
      <c r="G14" s="22" t="s">
        <v>22</v>
      </c>
      <c r="H14" s="22" t="s">
        <v>28</v>
      </c>
      <c r="I14" s="23" t="s">
        <v>369</v>
      </c>
      <c r="J14" s="8" t="s">
        <v>366</v>
      </c>
      <c r="K14" s="32"/>
      <c r="L14" s="31"/>
      <c r="M14" s="32"/>
      <c r="N14" s="31"/>
      <c r="O14" s="32"/>
      <c r="P14" s="31"/>
    </row>
    <row r="15" spans="2:16" ht="13.5">
      <c r="B15" s="6">
        <v>10</v>
      </c>
      <c r="C15" s="22">
        <v>39</v>
      </c>
      <c r="D15" s="22" t="s">
        <v>312</v>
      </c>
      <c r="E15" s="22"/>
      <c r="F15" s="22" t="s">
        <v>26</v>
      </c>
      <c r="G15" s="22" t="s">
        <v>22</v>
      </c>
      <c r="H15" s="22" t="s">
        <v>28</v>
      </c>
      <c r="I15" s="23" t="s">
        <v>369</v>
      </c>
      <c r="J15" s="8" t="s">
        <v>366</v>
      </c>
      <c r="K15" s="32"/>
      <c r="L15" s="32"/>
      <c r="M15" s="32"/>
      <c r="N15" s="32"/>
      <c r="O15" s="32"/>
      <c r="P15" s="32"/>
    </row>
    <row r="16" spans="2:16" ht="13.5">
      <c r="B16" s="6">
        <v>11</v>
      </c>
      <c r="C16" s="22">
        <v>43</v>
      </c>
      <c r="D16" s="22" t="s">
        <v>298</v>
      </c>
      <c r="E16" s="22"/>
      <c r="F16" s="22" t="s">
        <v>26</v>
      </c>
      <c r="G16" s="22" t="s">
        <v>22</v>
      </c>
      <c r="H16" s="22" t="s">
        <v>28</v>
      </c>
      <c r="I16" s="23" t="s">
        <v>369</v>
      </c>
      <c r="J16" s="8" t="s">
        <v>366</v>
      </c>
      <c r="K16" s="32"/>
      <c r="L16" s="31"/>
      <c r="M16" s="32"/>
      <c r="N16" s="31"/>
      <c r="O16" s="32"/>
      <c r="P16" s="31"/>
    </row>
    <row r="17" spans="2:16" ht="13.5">
      <c r="B17" s="6">
        <v>12</v>
      </c>
      <c r="C17" s="22">
        <v>44</v>
      </c>
      <c r="D17" s="22" t="s">
        <v>299</v>
      </c>
      <c r="E17" s="22"/>
      <c r="F17" s="22" t="s">
        <v>26</v>
      </c>
      <c r="G17" s="22" t="s">
        <v>22</v>
      </c>
      <c r="H17" s="22" t="s">
        <v>27</v>
      </c>
      <c r="I17" s="23" t="s">
        <v>369</v>
      </c>
      <c r="J17" s="8" t="s">
        <v>366</v>
      </c>
      <c r="K17" s="32"/>
      <c r="L17" s="32"/>
      <c r="M17" s="32"/>
      <c r="N17" s="32"/>
      <c r="O17" s="32"/>
      <c r="P17" s="32"/>
    </row>
    <row r="18" spans="2:16" ht="13.5">
      <c r="B18" s="6">
        <v>13</v>
      </c>
      <c r="C18" s="22">
        <v>54</v>
      </c>
      <c r="D18" s="22" t="s">
        <v>313</v>
      </c>
      <c r="E18" s="22"/>
      <c r="F18" s="22" t="s">
        <v>26</v>
      </c>
      <c r="G18" s="22" t="s">
        <v>22</v>
      </c>
      <c r="H18" s="22" t="s">
        <v>28</v>
      </c>
      <c r="I18" s="23" t="s">
        <v>369</v>
      </c>
      <c r="J18" s="8" t="s">
        <v>366</v>
      </c>
      <c r="K18" s="32"/>
      <c r="L18" s="31"/>
      <c r="M18" s="32"/>
      <c r="N18" s="31"/>
      <c r="O18" s="32"/>
      <c r="P18" s="31"/>
    </row>
    <row r="19" spans="2:16" ht="13.5">
      <c r="B19" s="6">
        <v>14</v>
      </c>
      <c r="C19" s="22">
        <v>55</v>
      </c>
      <c r="D19" s="22" t="s">
        <v>300</v>
      </c>
      <c r="E19" s="22"/>
      <c r="F19" s="22" t="s">
        <v>26</v>
      </c>
      <c r="G19" s="22" t="s">
        <v>23</v>
      </c>
      <c r="H19" s="22" t="s">
        <v>28</v>
      </c>
      <c r="I19" s="23" t="s">
        <v>369</v>
      </c>
      <c r="J19" s="8" t="s">
        <v>366</v>
      </c>
      <c r="K19" s="32"/>
      <c r="L19" s="31"/>
      <c r="M19" s="32"/>
      <c r="N19" s="31"/>
      <c r="O19" s="32"/>
      <c r="P19" s="31"/>
    </row>
    <row r="20" spans="2:16" ht="13.5">
      <c r="B20" s="6">
        <v>15</v>
      </c>
      <c r="C20" s="22">
        <v>59</v>
      </c>
      <c r="D20" s="22" t="s">
        <v>301</v>
      </c>
      <c r="E20" s="22" t="s">
        <v>302</v>
      </c>
      <c r="F20" s="22" t="s">
        <v>26</v>
      </c>
      <c r="G20" s="22" t="s">
        <v>22</v>
      </c>
      <c r="H20" s="22" t="s">
        <v>27</v>
      </c>
      <c r="I20" s="23" t="s">
        <v>369</v>
      </c>
      <c r="J20" s="8" t="s">
        <v>366</v>
      </c>
      <c r="K20" s="32"/>
      <c r="L20" s="32"/>
      <c r="M20" s="32"/>
      <c r="N20" s="32"/>
      <c r="O20" s="32"/>
      <c r="P20" s="32"/>
    </row>
    <row r="21" spans="2:16" ht="13.5">
      <c r="B21" s="6">
        <v>16</v>
      </c>
      <c r="C21" s="22">
        <v>62</v>
      </c>
      <c r="D21" s="22" t="s">
        <v>303</v>
      </c>
      <c r="E21" s="22" t="s">
        <v>102</v>
      </c>
      <c r="F21" s="22" t="s">
        <v>26</v>
      </c>
      <c r="G21" s="22" t="s">
        <v>22</v>
      </c>
      <c r="H21" s="22" t="s">
        <v>28</v>
      </c>
      <c r="I21" s="23" t="s">
        <v>369</v>
      </c>
      <c r="J21" s="8" t="s">
        <v>366</v>
      </c>
      <c r="K21" s="32"/>
      <c r="L21" s="31"/>
      <c r="M21" s="32"/>
      <c r="N21" s="31"/>
      <c r="O21" s="32"/>
      <c r="P21" s="31"/>
    </row>
    <row r="22" spans="2:16" ht="13.5">
      <c r="B22" s="6">
        <v>17</v>
      </c>
      <c r="C22" s="22">
        <v>70</v>
      </c>
      <c r="D22" s="22" t="s">
        <v>314</v>
      </c>
      <c r="E22" s="22" t="s">
        <v>120</v>
      </c>
      <c r="F22" s="22" t="s">
        <v>26</v>
      </c>
      <c r="G22" s="22" t="s">
        <v>22</v>
      </c>
      <c r="H22" s="22" t="s">
        <v>27</v>
      </c>
      <c r="I22" s="23" t="s">
        <v>369</v>
      </c>
      <c r="J22" s="8" t="s">
        <v>366</v>
      </c>
      <c r="K22" s="32"/>
      <c r="L22" s="31"/>
      <c r="M22" s="32"/>
      <c r="N22" s="31"/>
      <c r="O22" s="32"/>
      <c r="P22" s="31"/>
    </row>
    <row r="23" spans="2:16" ht="13.5">
      <c r="B23" s="6">
        <v>18</v>
      </c>
      <c r="C23" s="22">
        <v>71</v>
      </c>
      <c r="D23" s="22" t="s">
        <v>315</v>
      </c>
      <c r="E23" s="22" t="s">
        <v>120</v>
      </c>
      <c r="F23" s="22" t="s">
        <v>26</v>
      </c>
      <c r="G23" s="22" t="s">
        <v>23</v>
      </c>
      <c r="H23" s="22" t="s">
        <v>27</v>
      </c>
      <c r="I23" s="23" t="s">
        <v>369</v>
      </c>
      <c r="J23" s="8" t="s">
        <v>366</v>
      </c>
      <c r="K23" s="32"/>
      <c r="L23" s="31"/>
      <c r="M23" s="32"/>
      <c r="N23" s="31"/>
      <c r="O23" s="32"/>
      <c r="P23" s="31"/>
    </row>
    <row r="24" spans="2:16" ht="13.5">
      <c r="B24" s="6">
        <v>19</v>
      </c>
      <c r="C24" s="22">
        <v>88</v>
      </c>
      <c r="D24" s="22" t="s">
        <v>304</v>
      </c>
      <c r="E24" s="22"/>
      <c r="F24" s="22" t="s">
        <v>26</v>
      </c>
      <c r="G24" s="22" t="s">
        <v>22</v>
      </c>
      <c r="H24" s="22" t="s">
        <v>27</v>
      </c>
      <c r="I24" s="23" t="s">
        <v>369</v>
      </c>
      <c r="J24" s="8" t="s">
        <v>366</v>
      </c>
      <c r="K24" s="32"/>
      <c r="L24" s="31"/>
      <c r="M24" s="32"/>
      <c r="N24" s="31"/>
      <c r="O24" s="32"/>
      <c r="P24" s="31"/>
    </row>
    <row r="25" spans="2:16" ht="13.5">
      <c r="B25" s="6">
        <v>20</v>
      </c>
      <c r="C25" s="22">
        <v>89</v>
      </c>
      <c r="D25" s="22" t="s">
        <v>305</v>
      </c>
      <c r="E25" s="22"/>
      <c r="F25" s="22" t="s">
        <v>26</v>
      </c>
      <c r="G25" s="22" t="s">
        <v>23</v>
      </c>
      <c r="H25" s="22" t="s">
        <v>27</v>
      </c>
      <c r="I25" s="23" t="s">
        <v>369</v>
      </c>
      <c r="J25" s="8" t="s">
        <v>366</v>
      </c>
      <c r="K25" s="32"/>
      <c r="L25" s="31"/>
      <c r="M25" s="32"/>
      <c r="N25" s="31"/>
      <c r="O25" s="32"/>
      <c r="P25" s="31"/>
    </row>
    <row r="26" spans="2:16" ht="13.5">
      <c r="B26" s="6">
        <v>21</v>
      </c>
      <c r="C26" s="22">
        <v>95</v>
      </c>
      <c r="D26" s="22" t="s">
        <v>151</v>
      </c>
      <c r="E26" s="22"/>
      <c r="F26" s="22" t="s">
        <v>26</v>
      </c>
      <c r="G26" s="22" t="s">
        <v>22</v>
      </c>
      <c r="H26" s="22" t="s">
        <v>27</v>
      </c>
      <c r="I26" s="23" t="s">
        <v>369</v>
      </c>
      <c r="J26" s="8" t="s">
        <v>366</v>
      </c>
      <c r="K26" s="32"/>
      <c r="L26" s="31"/>
      <c r="M26" s="32"/>
      <c r="N26" s="31"/>
      <c r="O26" s="32"/>
      <c r="P26" s="31"/>
    </row>
    <row r="27" spans="2:16" ht="13.5">
      <c r="B27" s="6">
        <v>22</v>
      </c>
      <c r="C27" s="22">
        <v>100</v>
      </c>
      <c r="D27" s="22" t="s">
        <v>306</v>
      </c>
      <c r="E27" s="22" t="s">
        <v>302</v>
      </c>
      <c r="F27" s="22" t="s">
        <v>26</v>
      </c>
      <c r="G27" s="22" t="s">
        <v>22</v>
      </c>
      <c r="H27" s="22" t="s">
        <v>27</v>
      </c>
      <c r="I27" s="23" t="s">
        <v>369</v>
      </c>
      <c r="J27" s="8" t="s">
        <v>366</v>
      </c>
      <c r="K27" s="32"/>
      <c r="L27" s="31"/>
      <c r="M27" s="32"/>
      <c r="N27" s="31"/>
      <c r="O27" s="32"/>
      <c r="P27" s="31"/>
    </row>
    <row r="28" spans="2:16" ht="13.5">
      <c r="B28" s="6">
        <v>23</v>
      </c>
      <c r="C28" s="22">
        <v>102</v>
      </c>
      <c r="D28" s="22" t="s">
        <v>307</v>
      </c>
      <c r="E28" s="22"/>
      <c r="F28" s="22" t="s">
        <v>26</v>
      </c>
      <c r="G28" s="22" t="s">
        <v>23</v>
      </c>
      <c r="H28" s="22" t="s">
        <v>27</v>
      </c>
      <c r="I28" s="23" t="s">
        <v>369</v>
      </c>
      <c r="J28" s="8" t="s">
        <v>366</v>
      </c>
      <c r="K28" s="32"/>
      <c r="L28" s="32"/>
      <c r="M28" s="32"/>
      <c r="N28" s="32"/>
      <c r="O28" s="32"/>
      <c r="P28" s="32"/>
    </row>
    <row r="29" spans="2:16" ht="13.5">
      <c r="B29" s="6">
        <v>24</v>
      </c>
      <c r="C29" s="22">
        <v>103</v>
      </c>
      <c r="D29" s="22" t="s">
        <v>308</v>
      </c>
      <c r="E29" s="22"/>
      <c r="F29" s="22" t="s">
        <v>26</v>
      </c>
      <c r="G29" s="22" t="s">
        <v>22</v>
      </c>
      <c r="H29" s="22" t="s">
        <v>28</v>
      </c>
      <c r="I29" s="23" t="s">
        <v>369</v>
      </c>
      <c r="J29" s="8" t="s">
        <v>366</v>
      </c>
      <c r="K29" s="32"/>
      <c r="L29" s="32"/>
      <c r="M29" s="32"/>
      <c r="N29" s="32"/>
      <c r="O29" s="32"/>
      <c r="P29" s="32"/>
    </row>
    <row r="30" spans="2:16" ht="13.5">
      <c r="B30" s="6">
        <v>25</v>
      </c>
      <c r="C30" s="22">
        <v>104</v>
      </c>
      <c r="D30" s="22" t="s">
        <v>316</v>
      </c>
      <c r="E30" s="22" t="s">
        <v>127</v>
      </c>
      <c r="F30" s="22" t="s">
        <v>26</v>
      </c>
      <c r="G30" s="22" t="s">
        <v>23</v>
      </c>
      <c r="H30" s="22" t="s">
        <v>28</v>
      </c>
      <c r="I30" s="23" t="s">
        <v>369</v>
      </c>
      <c r="J30" s="8" t="s">
        <v>366</v>
      </c>
      <c r="K30" s="32"/>
      <c r="L30" s="32"/>
      <c r="M30" s="32"/>
      <c r="N30" s="32"/>
      <c r="O30" s="32"/>
      <c r="P30" s="32"/>
    </row>
    <row r="31" spans="2:16" ht="13.5">
      <c r="B31" s="6">
        <v>26</v>
      </c>
      <c r="C31" s="22">
        <v>174</v>
      </c>
      <c r="D31" s="22" t="s">
        <v>309</v>
      </c>
      <c r="E31" s="22"/>
      <c r="F31" s="22" t="s">
        <v>26</v>
      </c>
      <c r="G31" s="22" t="s">
        <v>23</v>
      </c>
      <c r="H31" s="22" t="s">
        <v>28</v>
      </c>
      <c r="I31" s="23" t="s">
        <v>369</v>
      </c>
      <c r="J31" s="8" t="s">
        <v>366</v>
      </c>
      <c r="K31" s="32"/>
      <c r="L31" s="32"/>
      <c r="M31" s="32"/>
      <c r="N31" s="32"/>
      <c r="O31" s="32"/>
      <c r="P31" s="32"/>
    </row>
    <row r="32" spans="2:16" ht="13.5">
      <c r="B32" s="6">
        <v>27</v>
      </c>
      <c r="C32" s="22">
        <v>195</v>
      </c>
      <c r="D32" s="22" t="s">
        <v>310</v>
      </c>
      <c r="E32" s="22"/>
      <c r="F32" s="22" t="s">
        <v>26</v>
      </c>
      <c r="G32" s="22" t="s">
        <v>23</v>
      </c>
      <c r="H32" s="22" t="s">
        <v>28</v>
      </c>
      <c r="I32" s="23" t="s">
        <v>369</v>
      </c>
      <c r="J32" s="8" t="s">
        <v>366</v>
      </c>
      <c r="K32" s="32"/>
      <c r="L32" s="32"/>
      <c r="M32" s="32"/>
      <c r="N32" s="32"/>
      <c r="O32" s="32"/>
      <c r="P32" s="32"/>
    </row>
    <row r="33" spans="2:16" ht="13.5">
      <c r="B33" s="6">
        <v>28</v>
      </c>
      <c r="C33" s="22">
        <v>196</v>
      </c>
      <c r="D33" s="22" t="s">
        <v>311</v>
      </c>
      <c r="E33" s="22"/>
      <c r="F33" s="22" t="s">
        <v>26</v>
      </c>
      <c r="G33" s="22" t="s">
        <v>23</v>
      </c>
      <c r="H33" s="22" t="s">
        <v>28</v>
      </c>
      <c r="I33" s="23" t="s">
        <v>369</v>
      </c>
      <c r="J33" s="8" t="s">
        <v>366</v>
      </c>
      <c r="K33" s="32"/>
      <c r="L33" s="32"/>
      <c r="M33" s="32"/>
      <c r="N33" s="32"/>
      <c r="O33" s="32"/>
      <c r="P33" s="32"/>
    </row>
    <row r="34" spans="2:16" ht="13.5">
      <c r="B34" s="6"/>
      <c r="C34" s="7"/>
      <c r="D34" s="7"/>
      <c r="E34" s="7"/>
      <c r="F34" s="7"/>
      <c r="G34" s="6"/>
      <c r="H34" s="6"/>
      <c r="I34" s="14"/>
      <c r="J34" s="7"/>
      <c r="K34" s="32"/>
      <c r="L34" s="32"/>
      <c r="M34" s="32"/>
      <c r="N34" s="32"/>
      <c r="O34" s="32"/>
      <c r="P34" s="32"/>
    </row>
  </sheetData>
  <sheetProtection/>
  <autoFilter ref="C6:O6"/>
  <mergeCells count="5">
    <mergeCell ref="A1:B3"/>
    <mergeCell ref="K3:L5"/>
    <mergeCell ref="M3:N5"/>
    <mergeCell ref="O3:P5"/>
    <mergeCell ref="C3:J5"/>
  </mergeCells>
  <dataValidations count="2">
    <dataValidation type="list" allowBlank="1" showInputMessage="1" showErrorMessage="1" sqref="H11:H34">
      <formula1>#REF!</formula1>
    </dataValidation>
    <dataValidation type="list" allowBlank="1" showInputMessage="1" showErrorMessage="1" sqref="G7:G34">
      <formula1>#REF!</formula1>
    </dataValidation>
  </dataValidations>
  <hyperlinks>
    <hyperlink ref="A1:A2" location="Summary!A1" display="Back"/>
  </hyperlink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="80" zoomScaleNormal="8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11" sqref="X11"/>
    </sheetView>
  </sheetViews>
  <sheetFormatPr defaultColWidth="8.8515625" defaultRowHeight="15"/>
  <cols>
    <col min="1" max="1" width="6.421875" style="0" customWidth="1"/>
    <col min="2" max="2" width="12.28125" style="0" hidden="1" customWidth="1"/>
    <col min="3" max="3" width="11.7109375" style="0" customWidth="1"/>
    <col min="4" max="4" width="20.28125" style="0" customWidth="1"/>
    <col min="5" max="5" width="20.7109375" style="0" hidden="1" customWidth="1"/>
    <col min="6" max="6" width="9.421875" style="0" customWidth="1"/>
    <col min="7" max="7" width="10.421875" style="2" customWidth="1"/>
    <col min="8" max="8" width="13.8515625" style="0" customWidth="1"/>
    <col min="9" max="9" width="22.7109375" style="0" customWidth="1"/>
    <col min="10" max="10" width="14.8515625" style="0" customWidth="1"/>
    <col min="11" max="11" width="11.421875" style="30" customWidth="1"/>
    <col min="12" max="12" width="11.421875" style="30" hidden="1" customWidth="1"/>
    <col min="13" max="13" width="11.421875" style="30" customWidth="1"/>
    <col min="14" max="14" width="11.421875" style="30" hidden="1" customWidth="1"/>
    <col min="15" max="15" width="11.421875" style="30" customWidth="1"/>
    <col min="16" max="16" width="11.421875" style="30" hidden="1" customWidth="1"/>
    <col min="17" max="17" width="11.421875" style="30" customWidth="1"/>
    <col min="18" max="18" width="11.421875" style="30" hidden="1" customWidth="1"/>
    <col min="19" max="19" width="11.421875" style="30" customWidth="1"/>
    <col min="20" max="20" width="11.421875" style="30" hidden="1" customWidth="1"/>
  </cols>
  <sheetData>
    <row r="1" spans="1:2" ht="15" customHeight="1">
      <c r="A1" s="104" t="s">
        <v>4</v>
      </c>
      <c r="B1" s="104"/>
    </row>
    <row r="2" spans="1:2" ht="15.75" customHeight="1">
      <c r="A2" s="104"/>
      <c r="B2" s="104"/>
    </row>
    <row r="3" spans="1:20" ht="15.75" customHeight="1">
      <c r="A3" s="104"/>
      <c r="B3" s="104"/>
      <c r="C3" s="108" t="s">
        <v>361</v>
      </c>
      <c r="D3" s="108"/>
      <c r="E3" s="108"/>
      <c r="F3" s="108"/>
      <c r="G3" s="108"/>
      <c r="H3" s="108"/>
      <c r="I3" s="108"/>
      <c r="J3" s="110"/>
      <c r="K3" s="107" t="s">
        <v>326</v>
      </c>
      <c r="L3" s="107"/>
      <c r="M3" s="107" t="s">
        <v>362</v>
      </c>
      <c r="N3" s="107"/>
      <c r="O3" s="107" t="s">
        <v>363</v>
      </c>
      <c r="P3" s="107"/>
      <c r="Q3" s="107" t="s">
        <v>364</v>
      </c>
      <c r="R3" s="107"/>
      <c r="S3" s="107" t="s">
        <v>365</v>
      </c>
      <c r="T3" s="107"/>
    </row>
    <row r="4" spans="2:20" ht="15.75" customHeight="1">
      <c r="B4" s="10"/>
      <c r="C4" s="108"/>
      <c r="D4" s="108"/>
      <c r="E4" s="108"/>
      <c r="F4" s="108"/>
      <c r="G4" s="108"/>
      <c r="H4" s="108"/>
      <c r="I4" s="108"/>
      <c r="J4" s="110"/>
      <c r="K4" s="107"/>
      <c r="L4" s="107"/>
      <c r="M4" s="107"/>
      <c r="N4" s="107"/>
      <c r="O4" s="107"/>
      <c r="P4" s="107"/>
      <c r="Q4" s="107"/>
      <c r="R4" s="107"/>
      <c r="S4" s="107"/>
      <c r="T4" s="107"/>
    </row>
    <row r="5" spans="3:20" ht="33.75" customHeight="1">
      <c r="C5" s="109"/>
      <c r="D5" s="109"/>
      <c r="E5" s="109"/>
      <c r="F5" s="109"/>
      <c r="G5" s="109"/>
      <c r="H5" s="109"/>
      <c r="I5" s="109"/>
      <c r="J5" s="111"/>
      <c r="K5" s="107"/>
      <c r="L5" s="107"/>
      <c r="M5" s="107"/>
      <c r="N5" s="107"/>
      <c r="O5" s="107"/>
      <c r="P5" s="107"/>
      <c r="Q5" s="107"/>
      <c r="R5" s="107"/>
      <c r="S5" s="107"/>
      <c r="T5" s="107"/>
    </row>
    <row r="6" spans="2:20" ht="42">
      <c r="B6" s="4" t="s">
        <v>29</v>
      </c>
      <c r="C6" s="25" t="s">
        <v>287</v>
      </c>
      <c r="D6" s="26" t="s">
        <v>370</v>
      </c>
      <c r="E6" s="5" t="s">
        <v>24</v>
      </c>
      <c r="F6" s="5" t="s">
        <v>25</v>
      </c>
      <c r="G6" s="25" t="s">
        <v>47</v>
      </c>
      <c r="H6" s="25" t="s">
        <v>321</v>
      </c>
      <c r="I6" s="4" t="s">
        <v>10</v>
      </c>
      <c r="J6" s="39" t="s">
        <v>350</v>
      </c>
      <c r="K6" s="39" t="s">
        <v>30</v>
      </c>
      <c r="L6" s="39" t="s">
        <v>417</v>
      </c>
      <c r="M6" s="39" t="s">
        <v>30</v>
      </c>
      <c r="N6" s="39" t="s">
        <v>417</v>
      </c>
      <c r="O6" s="39" t="s">
        <v>30</v>
      </c>
      <c r="P6" s="39" t="s">
        <v>417</v>
      </c>
      <c r="Q6" s="39" t="s">
        <v>30</v>
      </c>
      <c r="R6" s="39" t="s">
        <v>417</v>
      </c>
      <c r="S6" s="39" t="s">
        <v>30</v>
      </c>
      <c r="T6" s="39" t="s">
        <v>379</v>
      </c>
    </row>
    <row r="7" spans="2:20" ht="13.5">
      <c r="B7" s="6">
        <v>12</v>
      </c>
      <c r="C7" s="22">
        <v>96</v>
      </c>
      <c r="D7" s="44" t="s">
        <v>81</v>
      </c>
      <c r="E7" s="22"/>
      <c r="F7" s="22" t="s">
        <v>26</v>
      </c>
      <c r="G7" s="22" t="s">
        <v>22</v>
      </c>
      <c r="H7" s="22" t="s">
        <v>28</v>
      </c>
      <c r="I7" s="23" t="s">
        <v>6</v>
      </c>
      <c r="J7" s="68">
        <v>0.16666666666666666</v>
      </c>
      <c r="K7" s="47">
        <v>1</v>
      </c>
      <c r="L7" s="86"/>
      <c r="M7" s="32"/>
      <c r="N7" s="86"/>
      <c r="O7" s="47">
        <v>1</v>
      </c>
      <c r="P7" s="86"/>
      <c r="Q7" s="32"/>
      <c r="R7" s="86"/>
      <c r="S7" s="32"/>
      <c r="T7" s="31"/>
    </row>
    <row r="8" spans="2:20" ht="13.5">
      <c r="B8" s="6">
        <v>3</v>
      </c>
      <c r="C8" s="22">
        <v>5</v>
      </c>
      <c r="D8" s="44" t="s">
        <v>70</v>
      </c>
      <c r="E8" s="22" t="s">
        <v>71</v>
      </c>
      <c r="F8" s="22" t="s">
        <v>26</v>
      </c>
      <c r="G8" s="22" t="s">
        <v>22</v>
      </c>
      <c r="H8" s="22" t="s">
        <v>27</v>
      </c>
      <c r="I8" s="23" t="s">
        <v>9</v>
      </c>
      <c r="J8" s="69">
        <v>0.17361111111111113</v>
      </c>
      <c r="K8" s="47">
        <v>2</v>
      </c>
      <c r="L8" s="86"/>
      <c r="M8" s="32"/>
      <c r="N8" s="86"/>
      <c r="O8" s="32"/>
      <c r="P8" s="86"/>
      <c r="Q8" s="32"/>
      <c r="R8" s="86"/>
      <c r="S8" s="47">
        <v>1</v>
      </c>
      <c r="T8" s="31"/>
    </row>
    <row r="9" spans="2:20" ht="13.5">
      <c r="B9" s="6">
        <v>20</v>
      </c>
      <c r="C9" s="22">
        <v>187</v>
      </c>
      <c r="D9" s="44" t="s">
        <v>87</v>
      </c>
      <c r="E9" s="22"/>
      <c r="F9" s="22" t="s">
        <v>26</v>
      </c>
      <c r="G9" s="22" t="s">
        <v>22</v>
      </c>
      <c r="H9" s="22" t="s">
        <v>27</v>
      </c>
      <c r="I9" s="23" t="s">
        <v>9</v>
      </c>
      <c r="J9" s="68">
        <v>0.17430555555555557</v>
      </c>
      <c r="K9" s="47">
        <v>3</v>
      </c>
      <c r="L9" s="86"/>
      <c r="M9" s="32"/>
      <c r="N9" s="86"/>
      <c r="O9" s="32"/>
      <c r="P9" s="86"/>
      <c r="Q9" s="32"/>
      <c r="R9" s="86"/>
      <c r="S9" s="47">
        <v>2</v>
      </c>
      <c r="T9" s="31"/>
    </row>
    <row r="10" spans="2:20" ht="13.5">
      <c r="B10" s="6">
        <v>21</v>
      </c>
      <c r="C10" s="22">
        <v>188</v>
      </c>
      <c r="D10" s="44" t="s">
        <v>88</v>
      </c>
      <c r="E10" s="22"/>
      <c r="F10" s="22" t="s">
        <v>26</v>
      </c>
      <c r="G10" s="22" t="s">
        <v>22</v>
      </c>
      <c r="H10" s="22" t="s">
        <v>27</v>
      </c>
      <c r="I10" s="23" t="s">
        <v>9</v>
      </c>
      <c r="J10" s="68">
        <v>0.17569444444444446</v>
      </c>
      <c r="K10" s="32">
        <v>4</v>
      </c>
      <c r="L10" s="86"/>
      <c r="M10" s="32"/>
      <c r="N10" s="86"/>
      <c r="O10" s="32"/>
      <c r="P10" s="86"/>
      <c r="Q10" s="32"/>
      <c r="R10" s="86"/>
      <c r="S10" s="47">
        <v>3</v>
      </c>
      <c r="T10" s="31"/>
    </row>
    <row r="11" spans="2:20" ht="13.5">
      <c r="B11" s="6">
        <v>15</v>
      </c>
      <c r="C11" s="22">
        <v>178</v>
      </c>
      <c r="D11" s="44" t="s">
        <v>355</v>
      </c>
      <c r="E11" s="22"/>
      <c r="F11" s="22" t="s">
        <v>26</v>
      </c>
      <c r="G11" s="22" t="s">
        <v>22</v>
      </c>
      <c r="H11" s="22" t="s">
        <v>28</v>
      </c>
      <c r="I11" s="23" t="s">
        <v>6</v>
      </c>
      <c r="J11" s="68">
        <v>0.18541666666666667</v>
      </c>
      <c r="K11" s="32">
        <v>5</v>
      </c>
      <c r="L11" s="86"/>
      <c r="M11" s="32"/>
      <c r="N11" s="86"/>
      <c r="O11" s="47">
        <v>2</v>
      </c>
      <c r="P11" s="86"/>
      <c r="Q11" s="32"/>
      <c r="R11" s="86"/>
      <c r="S11" s="32"/>
      <c r="T11" s="31"/>
    </row>
    <row r="12" spans="2:20" ht="13.5">
      <c r="B12" s="6">
        <v>7</v>
      </c>
      <c r="C12" s="22">
        <v>17</v>
      </c>
      <c r="D12" s="44" t="s">
        <v>76</v>
      </c>
      <c r="E12" s="22" t="s">
        <v>77</v>
      </c>
      <c r="F12" s="22" t="s">
        <v>26</v>
      </c>
      <c r="G12" s="22" t="s">
        <v>23</v>
      </c>
      <c r="H12" s="22" t="s">
        <v>28</v>
      </c>
      <c r="I12" s="23" t="s">
        <v>5</v>
      </c>
      <c r="J12" s="69">
        <v>0.18958333333333333</v>
      </c>
      <c r="K12" s="32">
        <v>6</v>
      </c>
      <c r="L12" s="86"/>
      <c r="M12" s="47">
        <v>1</v>
      </c>
      <c r="N12" s="86"/>
      <c r="O12" s="32"/>
      <c r="P12" s="86"/>
      <c r="Q12" s="32"/>
      <c r="R12" s="86"/>
      <c r="S12" s="32"/>
      <c r="T12" s="31"/>
    </row>
    <row r="13" spans="2:20" ht="13.5">
      <c r="B13" s="6">
        <v>22</v>
      </c>
      <c r="C13" s="22">
        <v>189</v>
      </c>
      <c r="D13" s="44" t="s">
        <v>89</v>
      </c>
      <c r="E13" s="22"/>
      <c r="F13" s="22" t="s">
        <v>26</v>
      </c>
      <c r="G13" s="22" t="s">
        <v>22</v>
      </c>
      <c r="H13" s="22" t="s">
        <v>28</v>
      </c>
      <c r="I13" s="23" t="s">
        <v>9</v>
      </c>
      <c r="J13" s="70">
        <v>0.20486111111111113</v>
      </c>
      <c r="K13" s="32">
        <v>7</v>
      </c>
      <c r="L13" s="86"/>
      <c r="M13" s="32"/>
      <c r="N13" s="86"/>
      <c r="O13" s="32"/>
      <c r="P13" s="86"/>
      <c r="Q13" s="32"/>
      <c r="R13" s="86"/>
      <c r="S13" s="32">
        <v>4</v>
      </c>
      <c r="T13" s="31"/>
    </row>
    <row r="14" spans="2:20" ht="13.5">
      <c r="B14" s="6">
        <v>10</v>
      </c>
      <c r="C14" s="22">
        <v>81</v>
      </c>
      <c r="D14" s="44" t="s">
        <v>79</v>
      </c>
      <c r="E14" s="22"/>
      <c r="F14" s="22" t="s">
        <v>26</v>
      </c>
      <c r="G14" s="22" t="s">
        <v>22</v>
      </c>
      <c r="H14" s="22" t="s">
        <v>27</v>
      </c>
      <c r="I14" s="23" t="s">
        <v>6</v>
      </c>
      <c r="J14" s="68">
        <v>0.20833333333333334</v>
      </c>
      <c r="K14" s="32">
        <v>8</v>
      </c>
      <c r="L14" s="86"/>
      <c r="M14" s="32"/>
      <c r="N14" s="86"/>
      <c r="O14" s="47">
        <v>3</v>
      </c>
      <c r="P14" s="86"/>
      <c r="Q14" s="32"/>
      <c r="R14" s="86"/>
      <c r="S14" s="32"/>
      <c r="T14" s="31"/>
    </row>
    <row r="15" spans="2:20" ht="13.5">
      <c r="B15" s="6">
        <v>4</v>
      </c>
      <c r="C15" s="22">
        <v>7</v>
      </c>
      <c r="D15" s="44" t="s">
        <v>72</v>
      </c>
      <c r="E15" s="22" t="s">
        <v>73</v>
      </c>
      <c r="F15" s="22" t="s">
        <v>26</v>
      </c>
      <c r="G15" s="22" t="s">
        <v>22</v>
      </c>
      <c r="H15" s="22" t="s">
        <v>27</v>
      </c>
      <c r="I15" s="23" t="s">
        <v>9</v>
      </c>
      <c r="J15" s="69">
        <v>0.20902777777777778</v>
      </c>
      <c r="K15" s="32">
        <v>9</v>
      </c>
      <c r="L15" s="86"/>
      <c r="M15" s="32"/>
      <c r="N15" s="86"/>
      <c r="O15" s="32"/>
      <c r="P15" s="86"/>
      <c r="Q15" s="32"/>
      <c r="R15" s="86"/>
      <c r="S15" s="32">
        <v>5</v>
      </c>
      <c r="T15" s="32"/>
    </row>
    <row r="16" spans="2:20" ht="13.5">
      <c r="B16" s="6">
        <v>1</v>
      </c>
      <c r="C16" s="22">
        <v>3</v>
      </c>
      <c r="D16" s="44" t="s">
        <v>69</v>
      </c>
      <c r="E16" s="22"/>
      <c r="F16" s="22" t="s">
        <v>26</v>
      </c>
      <c r="G16" s="22" t="s">
        <v>22</v>
      </c>
      <c r="H16" s="22" t="s">
        <v>27</v>
      </c>
      <c r="I16" s="23" t="s">
        <v>6</v>
      </c>
      <c r="J16" s="69">
        <v>0.21041666666666667</v>
      </c>
      <c r="K16" s="32">
        <v>10</v>
      </c>
      <c r="L16" s="86"/>
      <c r="M16" s="32"/>
      <c r="N16" s="86"/>
      <c r="O16" s="32">
        <v>4</v>
      </c>
      <c r="P16" s="86"/>
      <c r="Q16" s="32"/>
      <c r="R16" s="86"/>
      <c r="S16" s="32"/>
      <c r="T16" s="31"/>
    </row>
    <row r="17" spans="2:20" ht="13.5">
      <c r="B17" s="6">
        <v>14</v>
      </c>
      <c r="C17" s="22">
        <v>177</v>
      </c>
      <c r="D17" s="44" t="s">
        <v>83</v>
      </c>
      <c r="E17" s="22"/>
      <c r="F17" s="22" t="s">
        <v>26</v>
      </c>
      <c r="G17" s="22" t="s">
        <v>22</v>
      </c>
      <c r="H17" s="22" t="s">
        <v>27</v>
      </c>
      <c r="I17" s="23" t="s">
        <v>9</v>
      </c>
      <c r="J17" s="68">
        <v>0.21041666666666667</v>
      </c>
      <c r="K17" s="32">
        <v>11</v>
      </c>
      <c r="L17" s="86"/>
      <c r="M17" s="32"/>
      <c r="N17" s="86"/>
      <c r="O17" s="32"/>
      <c r="P17" s="86"/>
      <c r="Q17" s="32"/>
      <c r="R17" s="86"/>
      <c r="S17" s="32">
        <v>6</v>
      </c>
      <c r="T17" s="32"/>
    </row>
    <row r="18" spans="2:20" ht="13.5">
      <c r="B18" s="6">
        <v>6</v>
      </c>
      <c r="C18" s="22">
        <v>16</v>
      </c>
      <c r="D18" s="44" t="s">
        <v>75</v>
      </c>
      <c r="E18" s="22"/>
      <c r="F18" s="22" t="s">
        <v>26</v>
      </c>
      <c r="G18" s="22" t="s">
        <v>22</v>
      </c>
      <c r="H18" s="22" t="s">
        <v>27</v>
      </c>
      <c r="I18" s="23" t="s">
        <v>6</v>
      </c>
      <c r="J18" s="69">
        <v>0.24513888888888888</v>
      </c>
      <c r="K18" s="32">
        <v>12</v>
      </c>
      <c r="L18" s="86"/>
      <c r="M18" s="32"/>
      <c r="N18" s="86"/>
      <c r="O18" s="32">
        <v>5</v>
      </c>
      <c r="P18" s="86"/>
      <c r="Q18" s="32"/>
      <c r="R18" s="86"/>
      <c r="S18" s="32"/>
      <c r="T18" s="31"/>
    </row>
    <row r="19" spans="2:20" ht="13.5">
      <c r="B19" s="6">
        <v>16</v>
      </c>
      <c r="C19" s="22">
        <v>179</v>
      </c>
      <c r="D19" s="44" t="s">
        <v>84</v>
      </c>
      <c r="E19" s="22"/>
      <c r="F19" s="22" t="s">
        <v>26</v>
      </c>
      <c r="G19" s="22" t="s">
        <v>22</v>
      </c>
      <c r="H19" s="22" t="s">
        <v>27</v>
      </c>
      <c r="I19" s="23" t="s">
        <v>6</v>
      </c>
      <c r="J19" s="68">
        <v>0.24583333333333335</v>
      </c>
      <c r="K19" s="32">
        <v>13</v>
      </c>
      <c r="L19" s="86"/>
      <c r="M19" s="32"/>
      <c r="N19" s="86"/>
      <c r="O19" s="32">
        <v>6</v>
      </c>
      <c r="P19" s="86"/>
      <c r="Q19" s="32"/>
      <c r="R19" s="86"/>
      <c r="S19" s="32"/>
      <c r="T19" s="31"/>
    </row>
    <row r="20" spans="2:20" ht="13.5">
      <c r="B20" s="6">
        <v>13</v>
      </c>
      <c r="C20" s="22">
        <v>173</v>
      </c>
      <c r="D20" s="44" t="s">
        <v>82</v>
      </c>
      <c r="E20" s="22"/>
      <c r="F20" s="22" t="s">
        <v>26</v>
      </c>
      <c r="G20" s="22" t="s">
        <v>22</v>
      </c>
      <c r="H20" s="22" t="s">
        <v>28</v>
      </c>
      <c r="I20" s="23" t="s">
        <v>9</v>
      </c>
      <c r="J20" s="68">
        <v>0.26180555555555557</v>
      </c>
      <c r="K20" s="32">
        <v>14</v>
      </c>
      <c r="L20" s="85"/>
      <c r="M20" s="6"/>
      <c r="N20" s="85"/>
      <c r="O20" s="32"/>
      <c r="P20" s="86"/>
      <c r="Q20" s="32"/>
      <c r="R20" s="86"/>
      <c r="S20" s="32">
        <v>7</v>
      </c>
      <c r="T20" s="6"/>
    </row>
    <row r="21" spans="2:20" ht="13.5">
      <c r="B21" s="6">
        <v>11</v>
      </c>
      <c r="C21" s="22">
        <v>87</v>
      </c>
      <c r="D21" s="44" t="s">
        <v>80</v>
      </c>
      <c r="E21" s="22"/>
      <c r="F21" s="22" t="s">
        <v>26</v>
      </c>
      <c r="G21" s="22" t="s">
        <v>22</v>
      </c>
      <c r="H21" s="22" t="s">
        <v>27</v>
      </c>
      <c r="I21" s="23" t="s">
        <v>6</v>
      </c>
      <c r="J21" s="68">
        <v>0.26805555555555555</v>
      </c>
      <c r="K21" s="32">
        <v>15</v>
      </c>
      <c r="L21" s="86"/>
      <c r="M21" s="32"/>
      <c r="N21" s="86"/>
      <c r="O21" s="32">
        <v>7</v>
      </c>
      <c r="P21" s="86"/>
      <c r="Q21" s="32"/>
      <c r="R21" s="86"/>
      <c r="S21" s="32"/>
      <c r="T21" s="31"/>
    </row>
    <row r="22" spans="2:20" ht="13.5">
      <c r="B22" s="6">
        <v>2</v>
      </c>
      <c r="C22" s="22">
        <v>4</v>
      </c>
      <c r="D22" s="44" t="s">
        <v>90</v>
      </c>
      <c r="E22" s="22"/>
      <c r="F22" s="22" t="s">
        <v>26</v>
      </c>
      <c r="G22" s="22" t="s">
        <v>22</v>
      </c>
      <c r="H22" s="22" t="s">
        <v>27</v>
      </c>
      <c r="I22" s="23" t="s">
        <v>6</v>
      </c>
      <c r="J22" s="69">
        <v>0.29097222222222224</v>
      </c>
      <c r="K22" s="32">
        <v>16</v>
      </c>
      <c r="L22" s="86"/>
      <c r="M22" s="32"/>
      <c r="N22" s="86"/>
      <c r="O22" s="32">
        <v>8</v>
      </c>
      <c r="P22" s="86"/>
      <c r="Q22" s="32"/>
      <c r="R22" s="86"/>
      <c r="S22" s="32"/>
      <c r="T22" s="31"/>
    </row>
    <row r="23" spans="2:20" ht="13.5">
      <c r="B23" s="6">
        <v>5</v>
      </c>
      <c r="C23" s="22">
        <v>8</v>
      </c>
      <c r="D23" s="44" t="s">
        <v>74</v>
      </c>
      <c r="E23" s="22"/>
      <c r="F23" s="22" t="s">
        <v>26</v>
      </c>
      <c r="G23" s="22" t="s">
        <v>22</v>
      </c>
      <c r="H23" s="22" t="s">
        <v>27</v>
      </c>
      <c r="I23" s="23" t="s">
        <v>6</v>
      </c>
      <c r="J23" s="69">
        <v>0.3013888888888889</v>
      </c>
      <c r="K23" s="32">
        <v>17</v>
      </c>
      <c r="L23" s="86"/>
      <c r="M23" s="32"/>
      <c r="N23" s="86"/>
      <c r="O23" s="32">
        <v>9</v>
      </c>
      <c r="P23" s="86"/>
      <c r="Q23" s="32"/>
      <c r="R23" s="86"/>
      <c r="S23" s="32"/>
      <c r="T23" s="31"/>
    </row>
    <row r="24" spans="2:20" ht="13.5">
      <c r="B24" s="6">
        <v>8</v>
      </c>
      <c r="C24" s="22">
        <v>22</v>
      </c>
      <c r="D24" s="44" t="s">
        <v>78</v>
      </c>
      <c r="E24" s="22"/>
      <c r="F24" s="22" t="s">
        <v>26</v>
      </c>
      <c r="G24" s="22" t="s">
        <v>22</v>
      </c>
      <c r="H24" s="22" t="s">
        <v>27</v>
      </c>
      <c r="I24" s="23" t="s">
        <v>6</v>
      </c>
      <c r="J24" s="68">
        <v>0.3104166666666667</v>
      </c>
      <c r="K24" s="32">
        <v>18</v>
      </c>
      <c r="L24" s="86"/>
      <c r="M24" s="32"/>
      <c r="N24" s="86"/>
      <c r="O24" s="32">
        <v>10</v>
      </c>
      <c r="P24" s="86"/>
      <c r="Q24" s="32"/>
      <c r="R24" s="86"/>
      <c r="S24" s="32"/>
      <c r="T24" s="31"/>
    </row>
    <row r="25" spans="2:20" ht="13.5">
      <c r="B25" s="6">
        <v>18</v>
      </c>
      <c r="C25" s="22">
        <v>182</v>
      </c>
      <c r="D25" s="44" t="s">
        <v>86</v>
      </c>
      <c r="E25" s="22"/>
      <c r="F25" s="22" t="s">
        <v>26</v>
      </c>
      <c r="G25" s="22" t="s">
        <v>23</v>
      </c>
      <c r="H25" s="22" t="s">
        <v>28</v>
      </c>
      <c r="I25" s="23" t="s">
        <v>5</v>
      </c>
      <c r="J25" s="68">
        <v>0.31319444444444444</v>
      </c>
      <c r="K25" s="32">
        <v>19</v>
      </c>
      <c r="L25" s="86"/>
      <c r="M25" s="47">
        <v>2</v>
      </c>
      <c r="N25" s="86"/>
      <c r="O25" s="32"/>
      <c r="P25" s="86"/>
      <c r="Q25" s="32"/>
      <c r="R25" s="86"/>
      <c r="S25" s="32"/>
      <c r="T25" s="31"/>
    </row>
    <row r="26" spans="2:20" ht="13.5">
      <c r="B26" s="6">
        <v>17</v>
      </c>
      <c r="C26" s="22">
        <v>181</v>
      </c>
      <c r="D26" s="44" t="s">
        <v>85</v>
      </c>
      <c r="E26" s="22"/>
      <c r="F26" s="22" t="s">
        <v>26</v>
      </c>
      <c r="G26" s="22" t="s">
        <v>23</v>
      </c>
      <c r="H26" s="22" t="s">
        <v>27</v>
      </c>
      <c r="I26" s="23" t="s">
        <v>5</v>
      </c>
      <c r="J26" s="68">
        <v>0.3138888888888889</v>
      </c>
      <c r="K26" s="32">
        <v>20</v>
      </c>
      <c r="L26" s="86"/>
      <c r="M26" s="47">
        <v>3</v>
      </c>
      <c r="N26" s="86"/>
      <c r="O26" s="32"/>
      <c r="P26" s="86"/>
      <c r="Q26" s="32"/>
      <c r="R26" s="86"/>
      <c r="S26" s="32"/>
      <c r="T26" s="31"/>
    </row>
    <row r="27" spans="2:20" ht="13.5">
      <c r="B27" s="6">
        <v>9</v>
      </c>
      <c r="C27" s="22">
        <v>46</v>
      </c>
      <c r="D27" s="44" t="s">
        <v>91</v>
      </c>
      <c r="E27" s="22"/>
      <c r="F27" s="22" t="s">
        <v>26</v>
      </c>
      <c r="G27" s="22" t="s">
        <v>22</v>
      </c>
      <c r="H27" s="22" t="s">
        <v>27</v>
      </c>
      <c r="I27" s="23" t="s">
        <v>6</v>
      </c>
      <c r="J27" s="68">
        <v>0.32430555555555557</v>
      </c>
      <c r="K27" s="32">
        <v>21</v>
      </c>
      <c r="L27" s="86"/>
      <c r="M27" s="32"/>
      <c r="N27" s="86"/>
      <c r="O27" s="6">
        <v>11</v>
      </c>
      <c r="P27" s="85"/>
      <c r="Q27" s="6"/>
      <c r="R27" s="85"/>
      <c r="S27" s="6"/>
      <c r="T27" s="31"/>
    </row>
    <row r="28" spans="2:20" ht="13.5">
      <c r="B28" s="6"/>
      <c r="C28" s="7"/>
      <c r="D28" s="7"/>
      <c r="E28" s="7"/>
      <c r="F28" s="7"/>
      <c r="G28" s="6"/>
      <c r="H28" s="6"/>
      <c r="I28" s="13"/>
      <c r="J28" s="33"/>
      <c r="K28" s="6"/>
      <c r="L28" s="85"/>
      <c r="M28" s="6"/>
      <c r="N28" s="85"/>
      <c r="O28" s="6"/>
      <c r="P28" s="85"/>
      <c r="Q28" s="6"/>
      <c r="R28" s="85"/>
      <c r="S28" s="6"/>
      <c r="T28" s="6"/>
    </row>
  </sheetData>
  <sheetProtection/>
  <autoFilter ref="C6:S27"/>
  <mergeCells count="7">
    <mergeCell ref="S3:T5"/>
    <mergeCell ref="A1:B3"/>
    <mergeCell ref="K3:L5"/>
    <mergeCell ref="M3:N5"/>
    <mergeCell ref="O3:P5"/>
    <mergeCell ref="Q3:R5"/>
    <mergeCell ref="C3:J5"/>
  </mergeCells>
  <dataValidations count="2">
    <dataValidation type="list" allowBlank="1" showInputMessage="1" showErrorMessage="1" sqref="G11:G28">
      <formula1>'Beh na 1110m'!$N$8:$N$10</formula1>
    </dataValidation>
    <dataValidation type="list" allowBlank="1" showInputMessage="1" showErrorMessage="1" sqref="H11:H28">
      <formula1>'Beh na 1110m'!$M$8:$M$10</formula1>
    </dataValidation>
  </dataValidations>
  <hyperlinks>
    <hyperlink ref="A1:A2" location="Summary!A1" display="Back"/>
  </hyperlink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zoomScale="80" zoomScaleNormal="8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14" sqref="V14"/>
    </sheetView>
  </sheetViews>
  <sheetFormatPr defaultColWidth="8.8515625" defaultRowHeight="15"/>
  <cols>
    <col min="1" max="1" width="6.421875" style="0" customWidth="1"/>
    <col min="2" max="2" width="12.28125" style="0" hidden="1" customWidth="1"/>
    <col min="3" max="3" width="11.7109375" style="0" customWidth="1"/>
    <col min="4" max="4" width="20.28125" style="0" customWidth="1"/>
    <col min="5" max="5" width="20.7109375" style="0" hidden="1" customWidth="1"/>
    <col min="6" max="6" width="9.421875" style="0" customWidth="1"/>
    <col min="7" max="7" width="10.421875" style="2" customWidth="1"/>
    <col min="8" max="8" width="12.7109375" style="0" customWidth="1"/>
    <col min="9" max="9" width="22.7109375" style="0" customWidth="1"/>
    <col min="10" max="10" width="17.8515625" style="0" customWidth="1"/>
    <col min="11" max="11" width="11.421875" style="2" customWidth="1"/>
    <col min="12" max="12" width="13.421875" style="2" customWidth="1"/>
    <col min="13" max="20" width="11.421875" style="30" customWidth="1"/>
  </cols>
  <sheetData>
    <row r="1" spans="1:2" ht="15" customHeight="1">
      <c r="A1" s="104" t="s">
        <v>4</v>
      </c>
      <c r="B1" s="104"/>
    </row>
    <row r="2" spans="1:2" ht="15.75" customHeight="1">
      <c r="A2" s="104"/>
      <c r="B2" s="104"/>
    </row>
    <row r="3" spans="1:20" ht="15.75" customHeight="1">
      <c r="A3" s="104"/>
      <c r="B3" s="104"/>
      <c r="C3" s="112" t="s">
        <v>323</v>
      </c>
      <c r="D3" s="112"/>
      <c r="E3" s="112"/>
      <c r="F3" s="112"/>
      <c r="G3" s="112"/>
      <c r="H3" s="112"/>
      <c r="I3" s="112"/>
      <c r="J3" s="113"/>
      <c r="K3" s="107" t="s">
        <v>326</v>
      </c>
      <c r="L3" s="107"/>
      <c r="M3" s="107" t="s">
        <v>329</v>
      </c>
      <c r="N3" s="107"/>
      <c r="O3" s="107" t="s">
        <v>330</v>
      </c>
      <c r="P3" s="107"/>
      <c r="Q3" s="107" t="s">
        <v>331</v>
      </c>
      <c r="R3" s="107"/>
      <c r="S3" s="107" t="s">
        <v>332</v>
      </c>
      <c r="T3" s="107"/>
    </row>
    <row r="4" spans="2:20" ht="15.75" customHeight="1">
      <c r="B4" s="10"/>
      <c r="C4" s="112"/>
      <c r="D4" s="112"/>
      <c r="E4" s="112"/>
      <c r="F4" s="112"/>
      <c r="G4" s="112"/>
      <c r="H4" s="112"/>
      <c r="I4" s="112"/>
      <c r="J4" s="113"/>
      <c r="K4" s="107"/>
      <c r="L4" s="107"/>
      <c r="M4" s="107"/>
      <c r="N4" s="107"/>
      <c r="O4" s="107"/>
      <c r="P4" s="107"/>
      <c r="Q4" s="107"/>
      <c r="R4" s="107"/>
      <c r="S4" s="107"/>
      <c r="T4" s="107"/>
    </row>
    <row r="5" spans="3:20" ht="33.75" customHeight="1">
      <c r="C5" s="114"/>
      <c r="D5" s="114"/>
      <c r="E5" s="114"/>
      <c r="F5" s="114"/>
      <c r="G5" s="114"/>
      <c r="H5" s="114"/>
      <c r="I5" s="114"/>
      <c r="J5" s="115"/>
      <c r="K5" s="107"/>
      <c r="L5" s="107"/>
      <c r="M5" s="107"/>
      <c r="N5" s="107"/>
      <c r="O5" s="107"/>
      <c r="P5" s="107"/>
      <c r="Q5" s="107"/>
      <c r="R5" s="107"/>
      <c r="S5" s="107"/>
      <c r="T5" s="107"/>
    </row>
    <row r="6" spans="2:20" ht="42">
      <c r="B6" s="4" t="s">
        <v>29</v>
      </c>
      <c r="C6" s="25" t="s">
        <v>287</v>
      </c>
      <c r="D6" s="26" t="s">
        <v>370</v>
      </c>
      <c r="E6" s="26" t="s">
        <v>24</v>
      </c>
      <c r="F6" s="26" t="s">
        <v>25</v>
      </c>
      <c r="G6" s="25" t="s">
        <v>47</v>
      </c>
      <c r="H6" s="25" t="s">
        <v>321</v>
      </c>
      <c r="I6" s="25" t="s">
        <v>10</v>
      </c>
      <c r="J6" s="39" t="s">
        <v>416</v>
      </c>
      <c r="K6" s="4" t="s">
        <v>30</v>
      </c>
      <c r="L6" s="39" t="s">
        <v>417</v>
      </c>
      <c r="M6" s="39" t="s">
        <v>30</v>
      </c>
      <c r="N6" s="39" t="s">
        <v>417</v>
      </c>
      <c r="O6" s="39" t="s">
        <v>30</v>
      </c>
      <c r="P6" s="39" t="s">
        <v>417</v>
      </c>
      <c r="Q6" s="39" t="s">
        <v>30</v>
      </c>
      <c r="R6" s="39" t="s">
        <v>417</v>
      </c>
      <c r="S6" s="39" t="s">
        <v>30</v>
      </c>
      <c r="T6" s="39" t="s">
        <v>417</v>
      </c>
    </row>
    <row r="7" spans="2:20" ht="13.5">
      <c r="B7" s="24">
        <v>6</v>
      </c>
      <c r="C7" s="22">
        <v>15</v>
      </c>
      <c r="D7" s="44" t="s">
        <v>56</v>
      </c>
      <c r="E7" s="22" t="s">
        <v>328</v>
      </c>
      <c r="F7" s="22" t="s">
        <v>26</v>
      </c>
      <c r="G7" s="22" t="s">
        <v>22</v>
      </c>
      <c r="H7" s="22" t="s">
        <v>28</v>
      </c>
      <c r="I7" s="23" t="s">
        <v>3</v>
      </c>
      <c r="J7" s="84">
        <v>0.0009305555555555555</v>
      </c>
      <c r="K7" s="47">
        <v>1</v>
      </c>
      <c r="L7" s="85"/>
      <c r="M7" s="32"/>
      <c r="N7" s="8"/>
      <c r="O7" s="32"/>
      <c r="P7" s="8"/>
      <c r="Q7" s="32"/>
      <c r="R7" s="8"/>
      <c r="S7" s="47">
        <v>1</v>
      </c>
      <c r="T7" s="85"/>
    </row>
    <row r="8" spans="2:20" ht="13.5">
      <c r="B8" s="24">
        <v>3</v>
      </c>
      <c r="C8" s="22">
        <v>10</v>
      </c>
      <c r="D8" s="44" t="s">
        <v>52</v>
      </c>
      <c r="E8" s="22"/>
      <c r="F8" s="22" t="s">
        <v>26</v>
      </c>
      <c r="G8" s="22" t="s">
        <v>23</v>
      </c>
      <c r="H8" s="22" t="s">
        <v>28</v>
      </c>
      <c r="I8" s="23" t="s">
        <v>2</v>
      </c>
      <c r="J8" s="84">
        <v>0.0009467592592592592</v>
      </c>
      <c r="K8" s="47">
        <v>2</v>
      </c>
      <c r="L8" s="85">
        <f>SUM(J8-$J$7)</f>
        <v>1.6203703703703714E-05</v>
      </c>
      <c r="M8" s="32"/>
      <c r="N8" s="8"/>
      <c r="O8" s="32"/>
      <c r="P8" s="8"/>
      <c r="Q8" s="47">
        <v>1</v>
      </c>
      <c r="R8" s="85"/>
      <c r="S8" s="32"/>
      <c r="T8" s="8"/>
    </row>
    <row r="9" spans="2:20" ht="13.5">
      <c r="B9" s="24">
        <v>10</v>
      </c>
      <c r="C9" s="22">
        <v>85</v>
      </c>
      <c r="D9" s="44" t="s">
        <v>60</v>
      </c>
      <c r="E9" s="22"/>
      <c r="F9" s="22" t="s">
        <v>26</v>
      </c>
      <c r="G9" s="22" t="s">
        <v>22</v>
      </c>
      <c r="H9" s="22" t="s">
        <v>27</v>
      </c>
      <c r="I9" s="23" t="s">
        <v>3</v>
      </c>
      <c r="J9" s="84">
        <v>0.0009583333333333333</v>
      </c>
      <c r="K9" s="47">
        <v>3</v>
      </c>
      <c r="L9" s="85">
        <f aca="true" t="shared" si="0" ref="L9:L24">SUM(J9-$J$7)</f>
        <v>2.7777777777777827E-05</v>
      </c>
      <c r="M9" s="32"/>
      <c r="N9" s="8"/>
      <c r="O9" s="32"/>
      <c r="P9" s="8"/>
      <c r="Q9" s="32"/>
      <c r="R9" s="8"/>
      <c r="S9" s="47">
        <v>2</v>
      </c>
      <c r="T9" s="85">
        <f>SUM(J9-$J$7)</f>
        <v>2.7777777777777827E-05</v>
      </c>
    </row>
    <row r="10" spans="2:20" ht="13.5">
      <c r="B10" s="24">
        <v>5</v>
      </c>
      <c r="C10" s="22">
        <v>12</v>
      </c>
      <c r="D10" s="44" t="s">
        <v>54</v>
      </c>
      <c r="E10" s="22" t="s">
        <v>55</v>
      </c>
      <c r="F10" s="22" t="s">
        <v>26</v>
      </c>
      <c r="G10" s="22" t="s">
        <v>23</v>
      </c>
      <c r="H10" s="22" t="s">
        <v>28</v>
      </c>
      <c r="I10" s="23" t="s">
        <v>2</v>
      </c>
      <c r="J10" s="84">
        <v>0.0009699074074074075</v>
      </c>
      <c r="K10" s="6">
        <v>4</v>
      </c>
      <c r="L10" s="85">
        <f t="shared" si="0"/>
        <v>3.935185185185205E-05</v>
      </c>
      <c r="M10" s="32"/>
      <c r="N10" s="8"/>
      <c r="O10" s="32"/>
      <c r="P10" s="8"/>
      <c r="Q10" s="47">
        <v>2</v>
      </c>
      <c r="R10" s="85">
        <f>SUM(J10-$J$8)</f>
        <v>2.3148148148148333E-05</v>
      </c>
      <c r="S10" s="32"/>
      <c r="T10" s="8"/>
    </row>
    <row r="11" spans="2:20" ht="13.5">
      <c r="B11" s="24">
        <v>1</v>
      </c>
      <c r="C11" s="22">
        <v>2</v>
      </c>
      <c r="D11" s="44" t="s">
        <v>50</v>
      </c>
      <c r="E11" s="22"/>
      <c r="F11" s="22" t="s">
        <v>26</v>
      </c>
      <c r="G11" s="22" t="s">
        <v>23</v>
      </c>
      <c r="H11" s="22" t="s">
        <v>27</v>
      </c>
      <c r="I11" s="23" t="s">
        <v>2</v>
      </c>
      <c r="J11" s="84">
        <v>0.0009953703703703704</v>
      </c>
      <c r="K11" s="6">
        <v>5</v>
      </c>
      <c r="L11" s="85">
        <f t="shared" si="0"/>
        <v>6.481481481481496E-05</v>
      </c>
      <c r="M11" s="32"/>
      <c r="N11" s="8"/>
      <c r="O11" s="32"/>
      <c r="P11" s="8"/>
      <c r="Q11" s="47">
        <v>3</v>
      </c>
      <c r="R11" s="85">
        <f>SUM(J11-$J$8)</f>
        <v>4.861111111111125E-05</v>
      </c>
      <c r="S11" s="32"/>
      <c r="T11" s="8"/>
    </row>
    <row r="12" spans="2:20" ht="13.5">
      <c r="B12" s="24">
        <v>7</v>
      </c>
      <c r="C12" s="22">
        <v>20</v>
      </c>
      <c r="D12" s="44" t="s">
        <v>57</v>
      </c>
      <c r="E12" s="22"/>
      <c r="F12" s="22" t="s">
        <v>26</v>
      </c>
      <c r="G12" s="22" t="s">
        <v>22</v>
      </c>
      <c r="H12" s="22" t="s">
        <v>28</v>
      </c>
      <c r="I12" s="23" t="s">
        <v>3</v>
      </c>
      <c r="J12" s="84">
        <v>0.0009988425925925926</v>
      </c>
      <c r="K12" s="6">
        <v>6</v>
      </c>
      <c r="L12" s="85">
        <f t="shared" si="0"/>
        <v>6.828703703703717E-05</v>
      </c>
      <c r="M12" s="32"/>
      <c r="N12" s="8"/>
      <c r="O12" s="32"/>
      <c r="P12" s="8"/>
      <c r="Q12" s="32"/>
      <c r="R12" s="8"/>
      <c r="S12" s="47">
        <v>3</v>
      </c>
      <c r="T12" s="85">
        <f>SUM(J12-$J$7)</f>
        <v>6.828703703703717E-05</v>
      </c>
    </row>
    <row r="13" spans="2:20" ht="13.5">
      <c r="B13" s="24">
        <v>12</v>
      </c>
      <c r="C13" s="22">
        <v>98</v>
      </c>
      <c r="D13" s="44" t="s">
        <v>62</v>
      </c>
      <c r="E13" s="22"/>
      <c r="F13" s="22" t="s">
        <v>26</v>
      </c>
      <c r="G13" s="22" t="s">
        <v>23</v>
      </c>
      <c r="H13" s="22" t="s">
        <v>28</v>
      </c>
      <c r="I13" s="23" t="s">
        <v>0</v>
      </c>
      <c r="J13" s="84">
        <v>0.001068287037037037</v>
      </c>
      <c r="K13" s="6">
        <v>7</v>
      </c>
      <c r="L13" s="85">
        <f t="shared" si="0"/>
        <v>0.00013773148148148162</v>
      </c>
      <c r="M13" s="47">
        <v>1</v>
      </c>
      <c r="N13" s="85"/>
      <c r="O13" s="6"/>
      <c r="P13" s="8"/>
      <c r="Q13" s="6"/>
      <c r="R13" s="8"/>
      <c r="S13" s="6"/>
      <c r="T13" s="8"/>
    </row>
    <row r="14" spans="2:20" ht="13.5">
      <c r="B14" s="24">
        <v>9</v>
      </c>
      <c r="C14" s="22">
        <v>83</v>
      </c>
      <c r="D14" s="44" t="s">
        <v>59</v>
      </c>
      <c r="E14" s="22"/>
      <c r="F14" s="22" t="s">
        <v>26</v>
      </c>
      <c r="G14" s="22" t="s">
        <v>23</v>
      </c>
      <c r="H14" s="22" t="s">
        <v>28</v>
      </c>
      <c r="I14" s="23" t="s">
        <v>2</v>
      </c>
      <c r="J14" s="84">
        <v>0.0011192129629629631</v>
      </c>
      <c r="K14" s="6">
        <v>8</v>
      </c>
      <c r="L14" s="85">
        <f t="shared" si="0"/>
        <v>0.00018865740740740768</v>
      </c>
      <c r="M14" s="6"/>
      <c r="N14" s="8"/>
      <c r="O14" s="6"/>
      <c r="P14" s="8"/>
      <c r="Q14" s="6">
        <v>4</v>
      </c>
      <c r="R14" s="85">
        <f>SUM(J14-$J$8)</f>
        <v>0.00017245370370370396</v>
      </c>
      <c r="S14" s="6"/>
      <c r="T14" s="8"/>
    </row>
    <row r="15" spans="2:20" ht="13.5">
      <c r="B15" s="24">
        <v>15</v>
      </c>
      <c r="C15" s="22">
        <v>183</v>
      </c>
      <c r="D15" s="44" t="s">
        <v>65</v>
      </c>
      <c r="E15" s="22"/>
      <c r="F15" s="22" t="s">
        <v>26</v>
      </c>
      <c r="G15" s="22" t="s">
        <v>22</v>
      </c>
      <c r="H15" s="22" t="s">
        <v>28</v>
      </c>
      <c r="I15" s="23" t="s">
        <v>1</v>
      </c>
      <c r="J15" s="84">
        <v>0.0011423611111111111</v>
      </c>
      <c r="K15" s="6">
        <v>9</v>
      </c>
      <c r="L15" s="85">
        <f t="shared" si="0"/>
        <v>0.00021180555555555568</v>
      </c>
      <c r="M15" s="6"/>
      <c r="N15" s="8"/>
      <c r="O15" s="47">
        <v>1</v>
      </c>
      <c r="P15" s="85"/>
      <c r="Q15" s="6"/>
      <c r="R15" s="8"/>
      <c r="S15" s="6"/>
      <c r="T15" s="8"/>
    </row>
    <row r="16" spans="2:20" ht="13.5">
      <c r="B16" s="24">
        <v>11</v>
      </c>
      <c r="C16" s="22">
        <v>91</v>
      </c>
      <c r="D16" s="44" t="s">
        <v>61</v>
      </c>
      <c r="E16" s="22"/>
      <c r="F16" s="22" t="s">
        <v>26</v>
      </c>
      <c r="G16" s="22" t="s">
        <v>22</v>
      </c>
      <c r="H16" s="22" t="s">
        <v>27</v>
      </c>
      <c r="I16" s="23" t="s">
        <v>3</v>
      </c>
      <c r="J16" s="84">
        <v>0.0011782407407407408</v>
      </c>
      <c r="K16" s="6">
        <v>10</v>
      </c>
      <c r="L16" s="85">
        <f t="shared" si="0"/>
        <v>0.0002476851851851853</v>
      </c>
      <c r="M16" s="6"/>
      <c r="N16" s="8"/>
      <c r="O16" s="6"/>
      <c r="P16" s="8"/>
      <c r="Q16" s="6"/>
      <c r="R16" s="8"/>
      <c r="S16" s="6">
        <v>4</v>
      </c>
      <c r="T16" s="85">
        <f>SUM(J16-$J$7)</f>
        <v>0.0002476851851851853</v>
      </c>
    </row>
    <row r="17" spans="2:20" ht="13.5">
      <c r="B17" s="24">
        <v>18</v>
      </c>
      <c r="C17" s="22">
        <v>190</v>
      </c>
      <c r="D17" s="44" t="s">
        <v>68</v>
      </c>
      <c r="E17" s="22"/>
      <c r="F17" s="22" t="s">
        <v>26</v>
      </c>
      <c r="G17" s="22" t="s">
        <v>22</v>
      </c>
      <c r="H17" s="22" t="s">
        <v>27</v>
      </c>
      <c r="I17" s="23" t="s">
        <v>3</v>
      </c>
      <c r="J17" s="84">
        <v>0.0012199074074074074</v>
      </c>
      <c r="K17" s="6">
        <v>11</v>
      </c>
      <c r="L17" s="85">
        <f t="shared" si="0"/>
        <v>0.00028935185185185194</v>
      </c>
      <c r="M17" s="6"/>
      <c r="N17" s="8"/>
      <c r="O17" s="6"/>
      <c r="P17" s="8"/>
      <c r="Q17" s="6"/>
      <c r="R17" s="8"/>
      <c r="S17" s="6">
        <v>5</v>
      </c>
      <c r="T17" s="85">
        <f>SUM(J17-$J$7)</f>
        <v>0.00028935185185185194</v>
      </c>
    </row>
    <row r="18" spans="2:20" ht="13.5">
      <c r="B18" s="24">
        <v>8</v>
      </c>
      <c r="C18" s="22">
        <v>82</v>
      </c>
      <c r="D18" s="44" t="s">
        <v>58</v>
      </c>
      <c r="E18" s="22"/>
      <c r="F18" s="22" t="s">
        <v>26</v>
      </c>
      <c r="G18" s="22" t="s">
        <v>22</v>
      </c>
      <c r="H18" s="22" t="s">
        <v>27</v>
      </c>
      <c r="I18" s="23" t="s">
        <v>1</v>
      </c>
      <c r="J18" s="84">
        <v>0.0012465277777777776</v>
      </c>
      <c r="K18" s="6">
        <v>12</v>
      </c>
      <c r="L18" s="85">
        <f t="shared" si="0"/>
        <v>0.00031597222222222215</v>
      </c>
      <c r="M18" s="6"/>
      <c r="N18" s="8"/>
      <c r="O18" s="47">
        <v>2</v>
      </c>
      <c r="P18" s="85">
        <f>SUM(L18-$L$15)</f>
        <v>0.00010416666666666647</v>
      </c>
      <c r="Q18" s="6"/>
      <c r="R18" s="8"/>
      <c r="S18" s="6"/>
      <c r="T18" s="8"/>
    </row>
    <row r="19" spans="2:20" ht="13.5">
      <c r="B19" s="24">
        <v>2</v>
      </c>
      <c r="C19" s="22">
        <v>6</v>
      </c>
      <c r="D19" s="44" t="s">
        <v>51</v>
      </c>
      <c r="E19" s="22"/>
      <c r="F19" s="22" t="s">
        <v>26</v>
      </c>
      <c r="G19" s="22" t="s">
        <v>22</v>
      </c>
      <c r="H19" s="22" t="s">
        <v>27</v>
      </c>
      <c r="I19" s="23" t="s">
        <v>1</v>
      </c>
      <c r="J19" s="84">
        <v>0.0013171296296296297</v>
      </c>
      <c r="K19" s="6">
        <v>13</v>
      </c>
      <c r="L19" s="85">
        <f t="shared" si="0"/>
        <v>0.00038657407407407423</v>
      </c>
      <c r="M19" s="6"/>
      <c r="N19" s="8"/>
      <c r="O19" s="47">
        <v>3</v>
      </c>
      <c r="P19" s="85">
        <f>SUM(L19-$L$15)</f>
        <v>0.00017476851851851855</v>
      </c>
      <c r="Q19" s="6"/>
      <c r="R19" s="8"/>
      <c r="S19" s="6"/>
      <c r="T19" s="8"/>
    </row>
    <row r="20" spans="2:20" ht="13.5">
      <c r="B20" s="24">
        <v>13</v>
      </c>
      <c r="C20" s="22">
        <v>172</v>
      </c>
      <c r="D20" s="44" t="s">
        <v>63</v>
      </c>
      <c r="E20" s="22"/>
      <c r="F20" s="22" t="s">
        <v>26</v>
      </c>
      <c r="G20" s="22" t="s">
        <v>22</v>
      </c>
      <c r="H20" s="22" t="s">
        <v>28</v>
      </c>
      <c r="I20" s="23" t="s">
        <v>1</v>
      </c>
      <c r="J20" s="84">
        <v>0.0013321759259259259</v>
      </c>
      <c r="K20" s="6">
        <v>14</v>
      </c>
      <c r="L20" s="85">
        <f t="shared" si="0"/>
        <v>0.00040162037037037043</v>
      </c>
      <c r="M20" s="6"/>
      <c r="N20" s="8"/>
      <c r="O20" s="6">
        <v>4</v>
      </c>
      <c r="P20" s="85">
        <f>SUM(L20-$L$15)</f>
        <v>0.00018981481481481475</v>
      </c>
      <c r="Q20" s="6"/>
      <c r="R20" s="8"/>
      <c r="S20" s="6"/>
      <c r="T20" s="8"/>
    </row>
    <row r="21" spans="2:20" ht="13.5">
      <c r="B21" s="24">
        <v>17</v>
      </c>
      <c r="C21" s="22">
        <v>186</v>
      </c>
      <c r="D21" s="44" t="s">
        <v>67</v>
      </c>
      <c r="E21" s="22"/>
      <c r="F21" s="22" t="s">
        <v>26</v>
      </c>
      <c r="G21" s="22" t="s">
        <v>23</v>
      </c>
      <c r="H21" s="22" t="s">
        <v>27</v>
      </c>
      <c r="I21" s="23" t="s">
        <v>2</v>
      </c>
      <c r="J21" s="84">
        <v>0.001396990740740741</v>
      </c>
      <c r="K21" s="6">
        <v>15</v>
      </c>
      <c r="L21" s="85">
        <f t="shared" si="0"/>
        <v>0.0004664351851851855</v>
      </c>
      <c r="M21" s="6"/>
      <c r="N21" s="8"/>
      <c r="O21" s="6"/>
      <c r="P21" s="8"/>
      <c r="Q21" s="6">
        <v>5</v>
      </c>
      <c r="R21" s="85">
        <f>SUM(J21-$J$8)</f>
        <v>0.0004502314814814818</v>
      </c>
      <c r="S21" s="6"/>
      <c r="T21" s="8"/>
    </row>
    <row r="22" spans="2:20" ht="13.5">
      <c r="B22" s="24">
        <v>16</v>
      </c>
      <c r="C22" s="22">
        <v>184</v>
      </c>
      <c r="D22" s="44" t="s">
        <v>66</v>
      </c>
      <c r="E22" s="22"/>
      <c r="F22" s="22" t="s">
        <v>26</v>
      </c>
      <c r="G22" s="22" t="s">
        <v>23</v>
      </c>
      <c r="H22" s="22" t="s">
        <v>28</v>
      </c>
      <c r="I22" s="23" t="s">
        <v>0</v>
      </c>
      <c r="J22" s="84">
        <v>0.0014444444444444444</v>
      </c>
      <c r="K22" s="6">
        <v>16</v>
      </c>
      <c r="L22" s="85">
        <f t="shared" si="0"/>
        <v>0.0005138888888888889</v>
      </c>
      <c r="M22" s="47">
        <v>2</v>
      </c>
      <c r="N22" s="85">
        <f>SUM(L22-L13)</f>
        <v>0.0003761574074074073</v>
      </c>
      <c r="O22" s="6"/>
      <c r="P22" s="8"/>
      <c r="Q22" s="6"/>
      <c r="R22" s="8"/>
      <c r="S22" s="6"/>
      <c r="T22" s="8"/>
    </row>
    <row r="23" spans="2:20" ht="13.5">
      <c r="B23" s="24">
        <v>14</v>
      </c>
      <c r="C23" s="22">
        <v>176</v>
      </c>
      <c r="D23" s="44" t="s">
        <v>64</v>
      </c>
      <c r="E23" s="22"/>
      <c r="F23" s="22" t="s">
        <v>26</v>
      </c>
      <c r="G23" s="22" t="s">
        <v>22</v>
      </c>
      <c r="H23" s="22" t="s">
        <v>28</v>
      </c>
      <c r="I23" s="23" t="s">
        <v>1</v>
      </c>
      <c r="J23" s="84">
        <v>0.0014571759259259258</v>
      </c>
      <c r="K23" s="6">
        <v>17</v>
      </c>
      <c r="L23" s="85">
        <f t="shared" si="0"/>
        <v>0.0005266203703703703</v>
      </c>
      <c r="M23" s="6"/>
      <c r="N23" s="8"/>
      <c r="O23" s="6">
        <v>5</v>
      </c>
      <c r="P23" s="85">
        <f>SUM(L23-$L$15)</f>
        <v>0.00031481481481481464</v>
      </c>
      <c r="Q23" s="6"/>
      <c r="R23" s="8"/>
      <c r="S23" s="6"/>
      <c r="T23" s="8"/>
    </row>
    <row r="24" spans="2:20" ht="13.5">
      <c r="B24" s="24">
        <v>4</v>
      </c>
      <c r="C24" s="22">
        <v>11</v>
      </c>
      <c r="D24" s="44" t="s">
        <v>327</v>
      </c>
      <c r="E24" s="22"/>
      <c r="F24" s="22" t="s">
        <v>26</v>
      </c>
      <c r="G24" s="22" t="s">
        <v>22</v>
      </c>
      <c r="H24" s="22" t="s">
        <v>28</v>
      </c>
      <c r="I24" s="23" t="s">
        <v>1</v>
      </c>
      <c r="J24" s="84">
        <v>0.0015081018518518518</v>
      </c>
      <c r="K24" s="6">
        <v>18</v>
      </c>
      <c r="L24" s="85">
        <f t="shared" si="0"/>
        <v>0.0005775462962962964</v>
      </c>
      <c r="M24" s="6"/>
      <c r="N24" s="8"/>
      <c r="O24" s="6">
        <v>6</v>
      </c>
      <c r="P24" s="85">
        <f>SUM(L24-$L$15)</f>
        <v>0.0003657407407407407</v>
      </c>
      <c r="Q24" s="6"/>
      <c r="R24" s="8"/>
      <c r="S24" s="6"/>
      <c r="T24" s="8"/>
    </row>
    <row r="25" spans="2:20" ht="13.5">
      <c r="B25" s="6">
        <v>19</v>
      </c>
      <c r="C25" s="6"/>
      <c r="D25" s="9"/>
      <c r="E25" s="6"/>
      <c r="F25" s="6"/>
      <c r="G25" s="6"/>
      <c r="H25" s="6"/>
      <c r="I25" s="13"/>
      <c r="J25" s="8"/>
      <c r="K25" s="6"/>
      <c r="L25" s="85"/>
      <c r="M25" s="6"/>
      <c r="N25" s="6"/>
      <c r="O25" s="6"/>
      <c r="P25" s="6"/>
      <c r="Q25" s="6"/>
      <c r="R25" s="6"/>
      <c r="S25" s="6"/>
      <c r="T25" s="6"/>
    </row>
  </sheetData>
  <sheetProtection/>
  <autoFilter ref="C6:S25"/>
  <mergeCells count="7">
    <mergeCell ref="S3:T5"/>
    <mergeCell ref="A1:B3"/>
    <mergeCell ref="K3:L5"/>
    <mergeCell ref="C3:J5"/>
    <mergeCell ref="M3:N5"/>
    <mergeCell ref="O3:P5"/>
    <mergeCell ref="Q3:R5"/>
  </mergeCells>
  <dataValidations count="2">
    <dataValidation type="list" allowBlank="1" showInputMessage="1" showErrorMessage="1" sqref="G11:G25">
      <formula1>#REF!</formula1>
    </dataValidation>
    <dataValidation type="list" allowBlank="1" showInputMessage="1" showErrorMessage="1" sqref="H11:H25">
      <formula1>#REF!</formula1>
    </dataValidation>
  </dataValidations>
  <hyperlinks>
    <hyperlink ref="A1:A2" location="Summary!A1" display="Back"/>
  </hyperlink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zoomScale="80" zoomScaleNormal="8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5" sqref="T5"/>
    </sheetView>
  </sheetViews>
  <sheetFormatPr defaultColWidth="8.8515625" defaultRowHeight="15"/>
  <cols>
    <col min="1" max="1" width="6.421875" style="0" customWidth="1"/>
    <col min="2" max="2" width="12.28125" style="0" hidden="1" customWidth="1"/>
    <col min="3" max="3" width="11.7109375" style="0" customWidth="1"/>
    <col min="4" max="4" width="20.28125" style="0" customWidth="1"/>
    <col min="5" max="5" width="16.00390625" style="0" hidden="1" customWidth="1"/>
    <col min="6" max="6" width="9.421875" style="0" customWidth="1"/>
    <col min="7" max="7" width="10.421875" style="2" customWidth="1"/>
    <col min="8" max="8" width="10.421875" style="21" hidden="1" customWidth="1"/>
    <col min="9" max="9" width="11.7109375" style="0" customWidth="1"/>
    <col min="10" max="10" width="16.7109375" style="0" hidden="1" customWidth="1"/>
    <col min="11" max="11" width="17.00390625" style="0" customWidth="1"/>
    <col min="12" max="12" width="13.00390625" style="0" customWidth="1"/>
    <col min="13" max="13" width="9.421875" style="2" customWidth="1"/>
    <col min="14" max="14" width="15.140625" style="2" customWidth="1"/>
    <col min="15" max="15" width="7.421875" style="16" customWidth="1"/>
    <col min="16" max="16" width="11.421875" style="16" customWidth="1"/>
    <col min="17" max="17" width="8.140625" style="28" customWidth="1"/>
    <col min="18" max="18" width="11.7109375" style="28" customWidth="1"/>
  </cols>
  <sheetData>
    <row r="1" spans="1:2" ht="15" customHeight="1">
      <c r="A1" s="104" t="s">
        <v>4</v>
      </c>
      <c r="B1" s="104"/>
    </row>
    <row r="2" spans="1:18" ht="15.75" customHeight="1">
      <c r="A2" s="104"/>
      <c r="B2" s="104"/>
      <c r="C2" s="108" t="s">
        <v>324</v>
      </c>
      <c r="D2" s="108"/>
      <c r="E2" s="108"/>
      <c r="F2" s="108"/>
      <c r="G2" s="108"/>
      <c r="H2" s="108"/>
      <c r="I2" s="108"/>
      <c r="J2" s="108"/>
      <c r="K2" s="108"/>
      <c r="L2" s="110"/>
      <c r="M2" s="107" t="s">
        <v>286</v>
      </c>
      <c r="N2" s="107"/>
      <c r="O2" s="107" t="s">
        <v>284</v>
      </c>
      <c r="P2" s="107"/>
      <c r="Q2" s="107" t="s">
        <v>285</v>
      </c>
      <c r="R2" s="107"/>
    </row>
    <row r="3" spans="1:18" ht="15.75" customHeight="1">
      <c r="A3" s="104"/>
      <c r="B3" s="104"/>
      <c r="C3" s="108"/>
      <c r="D3" s="108"/>
      <c r="E3" s="108"/>
      <c r="F3" s="108"/>
      <c r="G3" s="108"/>
      <c r="H3" s="108"/>
      <c r="I3" s="108"/>
      <c r="J3" s="108"/>
      <c r="K3" s="108"/>
      <c r="L3" s="110"/>
      <c r="M3" s="107"/>
      <c r="N3" s="107"/>
      <c r="O3" s="107"/>
      <c r="P3" s="107"/>
      <c r="Q3" s="107"/>
      <c r="R3" s="107"/>
    </row>
    <row r="4" spans="2:18" ht="15.75" customHeight="1">
      <c r="B4" s="10"/>
      <c r="C4" s="108"/>
      <c r="D4" s="108"/>
      <c r="E4" s="108"/>
      <c r="F4" s="108"/>
      <c r="G4" s="108"/>
      <c r="H4" s="108"/>
      <c r="I4" s="108"/>
      <c r="J4" s="108"/>
      <c r="K4" s="108"/>
      <c r="L4" s="110"/>
      <c r="M4" s="107"/>
      <c r="N4" s="107"/>
      <c r="O4" s="107"/>
      <c r="P4" s="107"/>
      <c r="Q4" s="107"/>
      <c r="R4" s="107"/>
    </row>
    <row r="5" spans="3:18" ht="33.75" customHeight="1">
      <c r="C5" s="109"/>
      <c r="D5" s="109"/>
      <c r="E5" s="109"/>
      <c r="F5" s="109"/>
      <c r="G5" s="109"/>
      <c r="H5" s="109"/>
      <c r="I5" s="109"/>
      <c r="J5" s="109"/>
      <c r="K5" s="109"/>
      <c r="L5" s="111"/>
      <c r="M5" s="107"/>
      <c r="N5" s="107"/>
      <c r="O5" s="107"/>
      <c r="P5" s="107"/>
      <c r="Q5" s="107"/>
      <c r="R5" s="107"/>
    </row>
    <row r="6" spans="2:18" ht="42">
      <c r="B6" s="4" t="s">
        <v>29</v>
      </c>
      <c r="C6" s="25" t="s">
        <v>287</v>
      </c>
      <c r="D6" s="26" t="s">
        <v>370</v>
      </c>
      <c r="E6" s="26" t="s">
        <v>46</v>
      </c>
      <c r="F6" s="26" t="s">
        <v>25</v>
      </c>
      <c r="G6" s="25" t="s">
        <v>47</v>
      </c>
      <c r="H6" s="25" t="s">
        <v>48</v>
      </c>
      <c r="I6" s="25" t="s">
        <v>321</v>
      </c>
      <c r="J6" s="25" t="s">
        <v>317</v>
      </c>
      <c r="K6" s="25" t="s">
        <v>49</v>
      </c>
      <c r="L6" s="39" t="s">
        <v>347</v>
      </c>
      <c r="M6" s="4" t="s">
        <v>30</v>
      </c>
      <c r="N6" s="39" t="s">
        <v>415</v>
      </c>
      <c r="O6" s="4" t="s">
        <v>30</v>
      </c>
      <c r="P6" s="39" t="s">
        <v>415</v>
      </c>
      <c r="Q6" s="4" t="s">
        <v>30</v>
      </c>
      <c r="R6" s="39" t="s">
        <v>415</v>
      </c>
    </row>
    <row r="7" spans="2:18" ht="13.5">
      <c r="B7" s="24">
        <v>6</v>
      </c>
      <c r="C7" s="22">
        <v>56</v>
      </c>
      <c r="D7" s="44" t="s">
        <v>98</v>
      </c>
      <c r="E7" s="22"/>
      <c r="F7" s="22" t="s">
        <v>26</v>
      </c>
      <c r="G7" s="22" t="s">
        <v>23</v>
      </c>
      <c r="H7" s="22">
        <v>2008</v>
      </c>
      <c r="I7" s="22" t="s">
        <v>27</v>
      </c>
      <c r="J7" s="22"/>
      <c r="K7" s="23" t="s">
        <v>93</v>
      </c>
      <c r="L7" s="45">
        <v>21.8</v>
      </c>
      <c r="M7" s="47">
        <v>1</v>
      </c>
      <c r="N7" s="46"/>
      <c r="O7" s="6"/>
      <c r="P7" s="8"/>
      <c r="Q7" s="47">
        <v>1</v>
      </c>
      <c r="R7" s="46"/>
    </row>
    <row r="8" spans="2:18" ht="13.5">
      <c r="B8" s="24">
        <v>3</v>
      </c>
      <c r="C8" s="22">
        <v>51</v>
      </c>
      <c r="D8" s="44" t="s">
        <v>95</v>
      </c>
      <c r="E8" s="22"/>
      <c r="F8" s="22" t="s">
        <v>26</v>
      </c>
      <c r="G8" s="22" t="s">
        <v>23</v>
      </c>
      <c r="H8" s="22">
        <v>2008</v>
      </c>
      <c r="I8" s="22" t="s">
        <v>27</v>
      </c>
      <c r="J8" s="22"/>
      <c r="K8" s="23" t="s">
        <v>93</v>
      </c>
      <c r="L8" s="45">
        <v>23.2</v>
      </c>
      <c r="M8" s="47">
        <v>2</v>
      </c>
      <c r="N8" s="46">
        <f aca="true" t="shared" si="0" ref="N8:N21">L8-$L$7</f>
        <v>1.3999999999999986</v>
      </c>
      <c r="O8" s="6"/>
      <c r="P8" s="8"/>
      <c r="Q8" s="47">
        <v>2</v>
      </c>
      <c r="R8" s="46">
        <f>L8-$L$7</f>
        <v>1.3999999999999986</v>
      </c>
    </row>
    <row r="9" spans="2:18" ht="13.5">
      <c r="B9" s="24">
        <v>10</v>
      </c>
      <c r="C9" s="22">
        <v>84</v>
      </c>
      <c r="D9" s="44" t="s">
        <v>108</v>
      </c>
      <c r="E9" s="22"/>
      <c r="F9" s="22" t="s">
        <v>26</v>
      </c>
      <c r="G9" s="22" t="s">
        <v>23</v>
      </c>
      <c r="H9" s="22"/>
      <c r="I9" s="22" t="s">
        <v>28</v>
      </c>
      <c r="J9" s="22"/>
      <c r="K9" s="23" t="s">
        <v>93</v>
      </c>
      <c r="L9" s="45">
        <v>24</v>
      </c>
      <c r="M9" s="47">
        <v>3</v>
      </c>
      <c r="N9" s="46">
        <f t="shared" si="0"/>
        <v>2.1999999999999993</v>
      </c>
      <c r="O9" s="6"/>
      <c r="P9" s="6"/>
      <c r="Q9" s="47">
        <v>3</v>
      </c>
      <c r="R9" s="46">
        <f>L9-$L$7</f>
        <v>2.1999999999999993</v>
      </c>
    </row>
    <row r="10" spans="2:18" ht="13.5">
      <c r="B10" s="24">
        <v>1</v>
      </c>
      <c r="C10" s="22">
        <v>21</v>
      </c>
      <c r="D10" s="44" t="s">
        <v>92</v>
      </c>
      <c r="E10" s="22"/>
      <c r="F10" s="22" t="s">
        <v>26</v>
      </c>
      <c r="G10" s="22" t="s">
        <v>22</v>
      </c>
      <c r="H10" s="22">
        <v>2008</v>
      </c>
      <c r="I10" s="22" t="s">
        <v>28</v>
      </c>
      <c r="J10" s="22"/>
      <c r="K10" s="23" t="s">
        <v>93</v>
      </c>
      <c r="L10" s="45">
        <v>24.4</v>
      </c>
      <c r="M10" s="6">
        <v>4</v>
      </c>
      <c r="N10" s="46">
        <f t="shared" si="0"/>
        <v>2.599999999999998</v>
      </c>
      <c r="O10" s="47">
        <v>1</v>
      </c>
      <c r="P10" s="8"/>
      <c r="Q10" s="6"/>
      <c r="R10" s="46"/>
    </row>
    <row r="11" spans="2:18" ht="13.5">
      <c r="B11" s="24">
        <v>5</v>
      </c>
      <c r="C11" s="22">
        <v>53</v>
      </c>
      <c r="D11" s="44" t="s">
        <v>97</v>
      </c>
      <c r="E11" s="22"/>
      <c r="F11" s="22" t="s">
        <v>26</v>
      </c>
      <c r="G11" s="22" t="s">
        <v>23</v>
      </c>
      <c r="H11" s="22">
        <v>2009</v>
      </c>
      <c r="I11" s="22" t="s">
        <v>27</v>
      </c>
      <c r="J11" s="22"/>
      <c r="K11" s="23" t="s">
        <v>93</v>
      </c>
      <c r="L11" s="45">
        <v>24.6</v>
      </c>
      <c r="M11" s="6">
        <v>5</v>
      </c>
      <c r="N11" s="46">
        <f t="shared" si="0"/>
        <v>2.8000000000000007</v>
      </c>
      <c r="O11" s="6"/>
      <c r="P11" s="8"/>
      <c r="Q11" s="6">
        <v>4</v>
      </c>
      <c r="R11" s="46">
        <f>L11-$L$7</f>
        <v>2.8000000000000007</v>
      </c>
    </row>
    <row r="12" spans="2:18" ht="13.5">
      <c r="B12" s="24">
        <v>11</v>
      </c>
      <c r="C12" s="22">
        <v>86</v>
      </c>
      <c r="D12" s="44" t="s">
        <v>103</v>
      </c>
      <c r="E12" s="22"/>
      <c r="F12" s="22" t="s">
        <v>26</v>
      </c>
      <c r="G12" s="22" t="s">
        <v>23</v>
      </c>
      <c r="H12" s="22"/>
      <c r="I12" s="22" t="s">
        <v>27</v>
      </c>
      <c r="J12" s="22"/>
      <c r="K12" s="23" t="s">
        <v>93</v>
      </c>
      <c r="L12" s="45">
        <v>24.9</v>
      </c>
      <c r="M12" s="6">
        <v>6</v>
      </c>
      <c r="N12" s="46">
        <f t="shared" si="0"/>
        <v>3.099999999999998</v>
      </c>
      <c r="O12" s="6"/>
      <c r="P12" s="6"/>
      <c r="Q12" s="6">
        <v>5</v>
      </c>
      <c r="R12" s="46">
        <f>L12-$L$7</f>
        <v>3.099999999999998</v>
      </c>
    </row>
    <row r="13" spans="2:18" ht="13.5">
      <c r="B13" s="24">
        <v>14</v>
      </c>
      <c r="C13" s="22">
        <v>191</v>
      </c>
      <c r="D13" s="44" t="s">
        <v>106</v>
      </c>
      <c r="E13" s="22"/>
      <c r="F13" s="22" t="s">
        <v>26</v>
      </c>
      <c r="G13" s="22" t="s">
        <v>23</v>
      </c>
      <c r="H13" s="22">
        <v>2009</v>
      </c>
      <c r="I13" s="22" t="s">
        <v>27</v>
      </c>
      <c r="J13" s="22"/>
      <c r="K13" s="23" t="s">
        <v>93</v>
      </c>
      <c r="L13" s="45">
        <v>26.3</v>
      </c>
      <c r="M13" s="6">
        <v>7</v>
      </c>
      <c r="N13" s="46">
        <f t="shared" si="0"/>
        <v>4.5</v>
      </c>
      <c r="O13" s="6"/>
      <c r="P13" s="6"/>
      <c r="Q13" s="6">
        <v>6</v>
      </c>
      <c r="R13" s="46">
        <f>L13-$L$7</f>
        <v>4.5</v>
      </c>
    </row>
    <row r="14" spans="2:18" ht="13.5">
      <c r="B14" s="24">
        <v>2</v>
      </c>
      <c r="C14" s="22">
        <v>26</v>
      </c>
      <c r="D14" s="44" t="s">
        <v>94</v>
      </c>
      <c r="E14" s="22"/>
      <c r="F14" s="22" t="s">
        <v>26</v>
      </c>
      <c r="G14" s="22" t="s">
        <v>23</v>
      </c>
      <c r="H14" s="22">
        <v>2010</v>
      </c>
      <c r="I14" s="22" t="s">
        <v>27</v>
      </c>
      <c r="J14" s="22"/>
      <c r="K14" s="23" t="s">
        <v>93</v>
      </c>
      <c r="L14" s="45">
        <v>27</v>
      </c>
      <c r="M14" s="6">
        <v>8</v>
      </c>
      <c r="N14" s="46">
        <f t="shared" si="0"/>
        <v>5.199999999999999</v>
      </c>
      <c r="O14" s="6"/>
      <c r="P14" s="8"/>
      <c r="Q14" s="6">
        <v>7</v>
      </c>
      <c r="R14" s="46">
        <f>L14-$L$7</f>
        <v>5.199999999999999</v>
      </c>
    </row>
    <row r="15" spans="2:18" ht="13.5">
      <c r="B15" s="24">
        <v>9</v>
      </c>
      <c r="C15" s="22">
        <v>73</v>
      </c>
      <c r="D15" s="44" t="s">
        <v>101</v>
      </c>
      <c r="E15" s="22" t="s">
        <v>102</v>
      </c>
      <c r="F15" s="22" t="s">
        <v>26</v>
      </c>
      <c r="G15" s="22" t="s">
        <v>22</v>
      </c>
      <c r="H15" s="22">
        <v>2010</v>
      </c>
      <c r="I15" s="22" t="s">
        <v>28</v>
      </c>
      <c r="J15" s="22"/>
      <c r="K15" s="23" t="s">
        <v>93</v>
      </c>
      <c r="L15" s="45">
        <v>28.1</v>
      </c>
      <c r="M15" s="6">
        <v>9</v>
      </c>
      <c r="N15" s="46">
        <f t="shared" si="0"/>
        <v>6.300000000000001</v>
      </c>
      <c r="O15" s="47">
        <v>2</v>
      </c>
      <c r="P15" s="38">
        <f>L15-$L$10</f>
        <v>3.700000000000003</v>
      </c>
      <c r="Q15" s="6"/>
      <c r="R15" s="46"/>
    </row>
    <row r="16" spans="2:18" ht="13.5">
      <c r="B16" s="24">
        <v>7</v>
      </c>
      <c r="C16" s="22">
        <v>60</v>
      </c>
      <c r="D16" s="44" t="s">
        <v>99</v>
      </c>
      <c r="E16" s="22" t="s">
        <v>100</v>
      </c>
      <c r="F16" s="22" t="s">
        <v>26</v>
      </c>
      <c r="G16" s="22" t="s">
        <v>22</v>
      </c>
      <c r="H16" s="22">
        <v>2008</v>
      </c>
      <c r="I16" s="22" t="s">
        <v>27</v>
      </c>
      <c r="J16" s="22"/>
      <c r="K16" s="23" t="s">
        <v>93</v>
      </c>
      <c r="L16" s="45">
        <v>30.4</v>
      </c>
      <c r="M16" s="6">
        <v>10</v>
      </c>
      <c r="N16" s="46">
        <f t="shared" si="0"/>
        <v>8.599999999999998</v>
      </c>
      <c r="O16" s="47">
        <v>3</v>
      </c>
      <c r="P16" s="38">
        <f>L16-$L$10</f>
        <v>6</v>
      </c>
      <c r="Q16" s="6"/>
      <c r="R16" s="46"/>
    </row>
    <row r="17" spans="2:18" ht="13.5">
      <c r="B17" s="24">
        <v>4</v>
      </c>
      <c r="C17" s="22">
        <v>52</v>
      </c>
      <c r="D17" s="44" t="s">
        <v>96</v>
      </c>
      <c r="E17" s="22"/>
      <c r="F17" s="22" t="s">
        <v>26</v>
      </c>
      <c r="G17" s="22" t="s">
        <v>23</v>
      </c>
      <c r="H17" s="22">
        <v>2011</v>
      </c>
      <c r="I17" s="22" t="s">
        <v>27</v>
      </c>
      <c r="J17" s="22"/>
      <c r="K17" s="23" t="s">
        <v>93</v>
      </c>
      <c r="L17" s="45">
        <v>31.7</v>
      </c>
      <c r="M17" s="6">
        <v>11</v>
      </c>
      <c r="N17" s="46">
        <f t="shared" si="0"/>
        <v>9.899999999999999</v>
      </c>
      <c r="O17" s="6"/>
      <c r="P17" s="8"/>
      <c r="Q17" s="6">
        <v>8</v>
      </c>
      <c r="R17" s="46">
        <f>L17-$L$7</f>
        <v>9.899999999999999</v>
      </c>
    </row>
    <row r="18" spans="2:18" ht="13.5">
      <c r="B18" s="24">
        <v>8</v>
      </c>
      <c r="C18" s="22">
        <v>69</v>
      </c>
      <c r="D18" s="44" t="s">
        <v>322</v>
      </c>
      <c r="E18" s="22"/>
      <c r="F18" s="22" t="s">
        <v>26</v>
      </c>
      <c r="G18" s="22" t="s">
        <v>23</v>
      </c>
      <c r="H18" s="22">
        <v>2011</v>
      </c>
      <c r="I18" s="22" t="s">
        <v>27</v>
      </c>
      <c r="J18" s="22"/>
      <c r="K18" s="23" t="s">
        <v>93</v>
      </c>
      <c r="L18" s="45">
        <v>36.2</v>
      </c>
      <c r="M18" s="6">
        <v>12</v>
      </c>
      <c r="N18" s="46">
        <f t="shared" si="0"/>
        <v>14.400000000000002</v>
      </c>
      <c r="O18" s="6"/>
      <c r="P18" s="6"/>
      <c r="Q18" s="6">
        <v>9</v>
      </c>
      <c r="R18" s="46">
        <f>L18-$L$7</f>
        <v>14.400000000000002</v>
      </c>
    </row>
    <row r="19" spans="2:18" ht="13.5">
      <c r="B19" s="24">
        <v>15</v>
      </c>
      <c r="C19" s="22">
        <v>148</v>
      </c>
      <c r="D19" s="44" t="s">
        <v>107</v>
      </c>
      <c r="E19" s="22"/>
      <c r="F19" s="22" t="s">
        <v>26</v>
      </c>
      <c r="G19" s="22" t="s">
        <v>22</v>
      </c>
      <c r="H19" s="22">
        <v>2012</v>
      </c>
      <c r="I19" s="22" t="s">
        <v>27</v>
      </c>
      <c r="J19" s="22"/>
      <c r="K19" s="23" t="s">
        <v>93</v>
      </c>
      <c r="L19" s="45">
        <v>45.1</v>
      </c>
      <c r="M19" s="6">
        <v>13</v>
      </c>
      <c r="N19" s="46">
        <f t="shared" si="0"/>
        <v>23.3</v>
      </c>
      <c r="O19" s="6">
        <v>4</v>
      </c>
      <c r="P19" s="38">
        <f>L19-$L$10</f>
        <v>20.700000000000003</v>
      </c>
      <c r="Q19" s="6"/>
      <c r="R19" s="46"/>
    </row>
    <row r="20" spans="2:18" ht="13.5">
      <c r="B20" s="24">
        <v>13</v>
      </c>
      <c r="C20" s="22">
        <v>171</v>
      </c>
      <c r="D20" s="44" t="s">
        <v>105</v>
      </c>
      <c r="E20" s="22"/>
      <c r="F20" s="22" t="s">
        <v>26</v>
      </c>
      <c r="G20" s="22" t="s">
        <v>23</v>
      </c>
      <c r="H20" s="22">
        <v>2012</v>
      </c>
      <c r="I20" s="22" t="s">
        <v>28</v>
      </c>
      <c r="J20" s="22"/>
      <c r="K20" s="23" t="s">
        <v>93</v>
      </c>
      <c r="L20" s="45">
        <v>61.1</v>
      </c>
      <c r="M20" s="6">
        <v>14</v>
      </c>
      <c r="N20" s="46">
        <f t="shared" si="0"/>
        <v>39.3</v>
      </c>
      <c r="O20" s="6"/>
      <c r="P20" s="6"/>
      <c r="Q20" s="6">
        <v>10</v>
      </c>
      <c r="R20" s="46">
        <f>L20-$L$7</f>
        <v>39.3</v>
      </c>
    </row>
    <row r="21" spans="2:18" ht="13.5">
      <c r="B21" s="24">
        <v>12</v>
      </c>
      <c r="C21" s="22">
        <v>170</v>
      </c>
      <c r="D21" s="44" t="s">
        <v>104</v>
      </c>
      <c r="E21" s="22"/>
      <c r="F21" s="22" t="s">
        <v>26</v>
      </c>
      <c r="G21" s="22" t="s">
        <v>23</v>
      </c>
      <c r="H21" s="22">
        <v>2012</v>
      </c>
      <c r="I21" s="22" t="s">
        <v>28</v>
      </c>
      <c r="J21" s="22"/>
      <c r="K21" s="23" t="s">
        <v>93</v>
      </c>
      <c r="L21" s="45">
        <v>82.1</v>
      </c>
      <c r="M21" s="6">
        <v>15</v>
      </c>
      <c r="N21" s="46">
        <f t="shared" si="0"/>
        <v>60.3</v>
      </c>
      <c r="O21" s="6"/>
      <c r="P21" s="6"/>
      <c r="Q21" s="6">
        <v>11</v>
      </c>
      <c r="R21" s="46">
        <f>L21-$L$7</f>
        <v>60.3</v>
      </c>
    </row>
    <row r="22" spans="2:18" ht="13.5">
      <c r="B22" s="6"/>
      <c r="C22" s="6"/>
      <c r="D22" s="9"/>
      <c r="E22" s="6"/>
      <c r="F22" s="6"/>
      <c r="G22" s="6"/>
      <c r="H22" s="6"/>
      <c r="I22" s="6"/>
      <c r="J22" s="6"/>
      <c r="K22" s="14"/>
      <c r="L22" s="46"/>
      <c r="M22" s="6"/>
      <c r="N22" s="46"/>
      <c r="O22" s="6"/>
      <c r="P22" s="6"/>
      <c r="Q22" s="6"/>
      <c r="R22" s="46"/>
    </row>
  </sheetData>
  <sheetProtection/>
  <autoFilter ref="C6:R21">
    <sortState ref="C7:R22">
      <sortCondition sortBy="value" ref="L7:L22"/>
    </sortState>
  </autoFilter>
  <mergeCells count="5">
    <mergeCell ref="Q2:R5"/>
    <mergeCell ref="C2:L5"/>
    <mergeCell ref="A1:B3"/>
    <mergeCell ref="O2:P5"/>
    <mergeCell ref="M2:N5"/>
  </mergeCells>
  <dataValidations count="2">
    <dataValidation type="list" allowBlank="1" showInputMessage="1" showErrorMessage="1" sqref="G12:H22">
      <formula1>#REF!</formula1>
    </dataValidation>
    <dataValidation type="list" allowBlank="1" showInputMessage="1" showErrorMessage="1" sqref="I12:J22">
      <formula1>#REF!</formula1>
    </dataValidation>
  </dataValidations>
  <hyperlinks>
    <hyperlink ref="A1:A2" location="Summary!A1" display="Back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ORANGE FT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LIPOVSKYJozefOSK</dc:creator>
  <cp:keywords/>
  <dc:description/>
  <cp:lastModifiedBy>Tomáš Mrva</cp:lastModifiedBy>
  <cp:lastPrinted>2014-05-17T11:22:26Z</cp:lastPrinted>
  <dcterms:created xsi:type="dcterms:W3CDTF">2014-04-15T06:38:28Z</dcterms:created>
  <dcterms:modified xsi:type="dcterms:W3CDTF">2014-05-18T06:32:23Z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